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_exporty\"/>
    </mc:Choice>
  </mc:AlternateContent>
  <bookViews>
    <workbookView xWindow="0" yWindow="0" windowWidth="0" windowHeight="0"/>
  </bookViews>
  <sheets>
    <sheet name="Rekapitulace stavby" sheetId="1" r:id="rId1"/>
    <sheet name="1244_1UB_uj_hris_ZRN - Op..." sheetId="2" r:id="rId2"/>
    <sheet name="1244_2UB_uj_hris_VON - Op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'1244_1UB_uj_hris_ZRN - Op...'!$C$125:$K$417</definedName>
    <definedName name="_xlnm.Print_Area" localSheetId="1">'1244_1UB_uj_hris_ZRN - Op...'!$C$4:$J$39,'1244_1UB_uj_hris_ZRN - Op...'!$C$50:$J$76,'1244_1UB_uj_hris_ZRN - Op...'!$C$82:$J$107,'1244_1UB_uj_hris_ZRN - Op...'!$C$113:$K$417</definedName>
    <definedName name="_xlnm.Print_Titles" localSheetId="1">'1244_1UB_uj_hris_ZRN - Op...'!$125:$125</definedName>
    <definedName name="_xlnm._FilterDatabase" localSheetId="2" hidden="1">'1244_2UB_uj_hris_VON - Op...'!$C$120:$K$189</definedName>
    <definedName name="_xlnm.Print_Area" localSheetId="2">'1244_2UB_uj_hris_VON - Op...'!$C$4:$J$39,'1244_2UB_uj_hris_VON - Op...'!$C$50:$J$76,'1244_2UB_uj_hris_VON - Op...'!$C$82:$J$102,'1244_2UB_uj_hris_VON - Op...'!$C$108:$K$189</definedName>
    <definedName name="_xlnm.Print_Titles" localSheetId="2">'1244_2UB_uj_hris_VON - Op...'!$120:$120</definedName>
    <definedName name="_xlnm.Print_Area" localSheetId="3">'Seznam figur'!$C$4:$G$188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415"/>
  <c r="BH415"/>
  <c r="BG415"/>
  <c r="BF415"/>
  <c r="T415"/>
  <c r="R415"/>
  <c r="P415"/>
  <c r="BI412"/>
  <c r="BH412"/>
  <c r="BG412"/>
  <c r="BF412"/>
  <c r="T412"/>
  <c r="R412"/>
  <c r="P412"/>
  <c r="BI407"/>
  <c r="BH407"/>
  <c r="BG407"/>
  <c r="BF407"/>
  <c r="T407"/>
  <c r="T406"/>
  <c r="R407"/>
  <c r="R406"/>
  <c r="P407"/>
  <c r="P406"/>
  <c r="BI402"/>
  <c r="BH402"/>
  <c r="BG402"/>
  <c r="BF402"/>
  <c r="T402"/>
  <c r="R402"/>
  <c r="P402"/>
  <c r="BI398"/>
  <c r="BH398"/>
  <c r="BG398"/>
  <c r="BF398"/>
  <c r="T398"/>
  <c r="R398"/>
  <c r="P398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R383"/>
  <c r="P383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4"/>
  <c r="BH274"/>
  <c r="BG274"/>
  <c r="BF274"/>
  <c r="T274"/>
  <c r="R274"/>
  <c r="P274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5"/>
  <c r="BH175"/>
  <c r="BG175"/>
  <c r="BF175"/>
  <c r="T175"/>
  <c r="R175"/>
  <c r="P175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1" r="L90"/>
  <c r="AM90"/>
  <c r="AM89"/>
  <c r="L89"/>
  <c r="AM87"/>
  <c r="L87"/>
  <c r="L85"/>
  <c r="L84"/>
  <c i="3" r="BK139"/>
  <c r="BK135"/>
  <c r="J131"/>
  <c r="J128"/>
  <c i="2" r="J415"/>
  <c r="J412"/>
  <c r="BK402"/>
  <c r="J393"/>
  <c r="J383"/>
  <c r="J336"/>
  <c r="J334"/>
  <c r="BK280"/>
  <c r="BK260"/>
  <c r="BK240"/>
  <c r="BK193"/>
  <c r="J185"/>
  <c r="J161"/>
  <c r="BK141"/>
  <c r="J137"/>
  <c r="J133"/>
  <c r="BK129"/>
  <c i="3" r="BK182"/>
  <c r="BK177"/>
  <c r="BK173"/>
  <c r="J173"/>
  <c r="BK169"/>
  <c r="J169"/>
  <c r="BK166"/>
  <c r="J166"/>
  <c i="2" r="J398"/>
  <c r="BK383"/>
  <c r="BK377"/>
  <c r="J368"/>
  <c r="BK351"/>
  <c r="J320"/>
  <c r="BK312"/>
  <c r="J300"/>
  <c r="J147"/>
  <c i="1" r="AS94"/>
  <c i="3" r="BK124"/>
  <c r="J124"/>
  <c i="2" r="BK407"/>
  <c r="BK398"/>
  <c r="BK386"/>
  <c r="J364"/>
  <c r="BK348"/>
  <c r="J344"/>
  <c r="BK334"/>
  <c r="BK329"/>
  <c r="BK308"/>
  <c r="J288"/>
  <c r="J260"/>
  <c r="BK256"/>
  <c r="BK247"/>
  <c r="BK237"/>
  <c r="BK229"/>
  <c r="J193"/>
  <c r="BK185"/>
  <c r="J164"/>
  <c r="BK153"/>
  <c i="3" r="BK186"/>
  <c r="J186"/>
  <c r="BK162"/>
  <c r="J162"/>
  <c r="BK159"/>
  <c r="J159"/>
  <c r="BK155"/>
  <c r="J155"/>
  <c r="BK150"/>
  <c r="J150"/>
  <c i="2" r="BK324"/>
  <c r="J308"/>
  <c r="BK296"/>
  <c r="BK284"/>
  <c r="BK268"/>
  <c r="BK233"/>
  <c r="J226"/>
  <c r="J219"/>
  <c r="J189"/>
  <c r="J179"/>
  <c r="BK157"/>
  <c r="J153"/>
  <c i="3" r="J182"/>
  <c r="J177"/>
  <c i="2" r="BK373"/>
  <c r="BK364"/>
  <c r="BK361"/>
  <c r="J358"/>
  <c r="BK355"/>
  <c r="J351"/>
  <c r="BK344"/>
  <c r="J339"/>
  <c r="J332"/>
  <c r="BK316"/>
  <c r="J265"/>
  <c r="J256"/>
  <c r="BK226"/>
  <c r="J222"/>
  <c r="J211"/>
  <c r="J207"/>
  <c r="J201"/>
  <c r="J175"/>
  <c r="J168"/>
  <c r="J129"/>
  <c i="3" r="BK146"/>
  <c r="J146"/>
  <c r="BK142"/>
  <c r="J142"/>
  <c r="J139"/>
  <c r="J135"/>
  <c r="BK131"/>
  <c r="BK128"/>
  <c i="2" r="BK415"/>
  <c r="BK412"/>
  <c r="J407"/>
  <c r="J402"/>
  <c r="J390"/>
  <c r="J377"/>
  <c r="J373"/>
  <c r="J361"/>
  <c r="BK358"/>
  <c r="BK339"/>
  <c r="BK332"/>
  <c r="J324"/>
  <c r="BK304"/>
  <c r="J292"/>
  <c r="J244"/>
  <c r="J240"/>
  <c r="J233"/>
  <c r="J229"/>
  <c r="BK215"/>
  <c r="BK207"/>
  <c r="BK201"/>
  <c r="BK189"/>
  <c r="BK179"/>
  <c r="BK175"/>
  <c r="BK336"/>
  <c r="BK320"/>
  <c r="J316"/>
  <c r="J304"/>
  <c r="BK300"/>
  <c r="BK292"/>
  <c r="BK288"/>
  <c r="J280"/>
  <c r="J274"/>
  <c r="BK265"/>
  <c r="J263"/>
  <c r="J237"/>
  <c r="BK219"/>
  <c r="J215"/>
  <c r="BK197"/>
  <c r="BK161"/>
  <c r="J157"/>
  <c r="BK137"/>
  <c r="BK393"/>
  <c r="BK390"/>
  <c r="J386"/>
  <c r="BK368"/>
  <c r="J355"/>
  <c r="J348"/>
  <c r="J329"/>
  <c r="J312"/>
  <c r="J296"/>
  <c r="J284"/>
  <c r="BK274"/>
  <c r="J268"/>
  <c r="BK263"/>
  <c r="J247"/>
  <c r="BK244"/>
  <c r="BK222"/>
  <c r="BK211"/>
  <c r="J197"/>
  <c r="BK168"/>
  <c r="BK164"/>
  <c r="BK147"/>
  <c r="J141"/>
  <c r="BK133"/>
  <c i="3" l="1" r="R154"/>
  <c r="BK181"/>
  <c r="J181"/>
  <c r="J101"/>
  <c r="BK154"/>
  <c r="J154"/>
  <c r="J99"/>
  <c r="BK172"/>
  <c r="J172"/>
  <c r="J100"/>
  <c i="2" r="BK128"/>
  <c r="J128"/>
  <c r="J98"/>
  <c r="BK267"/>
  <c r="J267"/>
  <c r="J100"/>
  <c i="3" r="BK123"/>
  <c r="T181"/>
  <c i="2" r="BK259"/>
  <c r="J259"/>
  <c r="J99"/>
  <c r="T267"/>
  <c r="P328"/>
  <c r="BK343"/>
  <c r="J343"/>
  <c r="J102"/>
  <c r="T343"/>
  <c i="3" r="T123"/>
  <c r="R181"/>
  <c r="P123"/>
  <c r="P181"/>
  <c i="2" r="P128"/>
  <c r="P267"/>
  <c r="BK328"/>
  <c r="J328"/>
  <c r="J101"/>
  <c r="T328"/>
  <c r="P343"/>
  <c r="R343"/>
  <c r="BK372"/>
  <c r="J372"/>
  <c r="J103"/>
  <c r="P372"/>
  <c r="R372"/>
  <c r="T372"/>
  <c r="BK411"/>
  <c r="J411"/>
  <c r="J106"/>
  <c r="P411"/>
  <c r="P410"/>
  <c r="R411"/>
  <c r="R410"/>
  <c r="T411"/>
  <c r="T410"/>
  <c i="3" r="T154"/>
  <c r="R172"/>
  <c i="2" r="T128"/>
  <c r="T127"/>
  <c r="T126"/>
  <c r="R267"/>
  <c r="R328"/>
  <c i="3" r="P154"/>
  <c r="T172"/>
  <c i="2" r="R128"/>
  <c r="P259"/>
  <c r="R259"/>
  <c r="T259"/>
  <c i="3" r="R123"/>
  <c r="R122"/>
  <c r="R121"/>
  <c r="P172"/>
  <c i="2" r="BE201"/>
  <c r="BE207"/>
  <c r="BE226"/>
  <c r="BE288"/>
  <c r="BE358"/>
  <c r="BE398"/>
  <c r="BE412"/>
  <c i="3" r="BE186"/>
  <c i="2" r="BE256"/>
  <c r="BE296"/>
  <c r="BE332"/>
  <c r="BE129"/>
  <c r="BE153"/>
  <c r="BE219"/>
  <c r="BE237"/>
  <c r="BE247"/>
  <c r="BE260"/>
  <c r="BE263"/>
  <c r="BE316"/>
  <c r="BE320"/>
  <c r="BE344"/>
  <c r="BE355"/>
  <c r="BE368"/>
  <c r="BE383"/>
  <c r="BE386"/>
  <c i="3" r="BE131"/>
  <c r="BE135"/>
  <c r="BE139"/>
  <c r="BE142"/>
  <c i="2" r="J89"/>
  <c r="BE133"/>
  <c r="BE147"/>
  <c r="BE185"/>
  <c r="BE229"/>
  <c r="BE268"/>
  <c r="BE284"/>
  <c r="BE292"/>
  <c r="BE312"/>
  <c r="BE329"/>
  <c r="BE336"/>
  <c r="BE348"/>
  <c r="BE377"/>
  <c i="3" r="BE177"/>
  <c i="2" r="BE137"/>
  <c r="BE164"/>
  <c r="BE168"/>
  <c r="BE175"/>
  <c r="BE193"/>
  <c r="BE240"/>
  <c r="BE244"/>
  <c r="BE274"/>
  <c r="BE280"/>
  <c i="3" r="BE146"/>
  <c r="BE150"/>
  <c r="BE155"/>
  <c r="BE159"/>
  <c i="2" r="F92"/>
  <c r="BE141"/>
  <c r="BE157"/>
  <c r="BE161"/>
  <c r="BE197"/>
  <c r="BE211"/>
  <c r="BE265"/>
  <c r="BE300"/>
  <c r="BE304"/>
  <c r="BE324"/>
  <c r="BE339"/>
  <c r="BE351"/>
  <c r="BE361"/>
  <c r="BK406"/>
  <c r="J406"/>
  <c r="J104"/>
  <c i="3" r="E85"/>
  <c r="J89"/>
  <c r="F92"/>
  <c i="2" r="BE334"/>
  <c r="BE364"/>
  <c r="BE373"/>
  <c r="BE393"/>
  <c r="BE402"/>
  <c r="BE407"/>
  <c r="BE415"/>
  <c i="3" r="BE162"/>
  <c r="BE166"/>
  <c r="BE169"/>
  <c r="BE173"/>
  <c r="BE182"/>
  <c i="2" r="E85"/>
  <c r="BE179"/>
  <c r="BE189"/>
  <c r="BE215"/>
  <c r="BE222"/>
  <c r="BE233"/>
  <c r="BE308"/>
  <c r="BE390"/>
  <c i="3" r="BE124"/>
  <c r="BE128"/>
  <c i="2" r="F37"/>
  <c i="1" r="BD95"/>
  <c i="3" r="F34"/>
  <c i="1" r="BA96"/>
  <c i="3" r="J34"/>
  <c i="1" r="AW96"/>
  <c i="3" r="F35"/>
  <c i="1" r="BB96"/>
  <c i="2" r="F36"/>
  <c i="1" r="BC95"/>
  <c i="2" r="F34"/>
  <c i="1" r="BA95"/>
  <c i="2" r="J34"/>
  <c i="1" r="AW95"/>
  <c i="3" r="F36"/>
  <c i="1" r="BC96"/>
  <c i="2" r="F35"/>
  <c i="1" r="BB95"/>
  <c i="3" r="F37"/>
  <c i="1" r="BD96"/>
  <c i="3" l="1" r="P122"/>
  <c r="P121"/>
  <c i="1" r="AU96"/>
  <c i="2" r="P127"/>
  <c r="P126"/>
  <c i="1" r="AU95"/>
  <c i="3" r="T122"/>
  <c r="T121"/>
  <c r="BK122"/>
  <c r="J122"/>
  <c r="J97"/>
  <c i="2" r="R127"/>
  <c r="R126"/>
  <c i="3" r="J123"/>
  <c r="J98"/>
  <c i="2" r="BK127"/>
  <c r="J127"/>
  <c r="J97"/>
  <c r="BK410"/>
  <c r="J410"/>
  <c r="J105"/>
  <c i="3" r="F33"/>
  <c i="1" r="AZ96"/>
  <c r="BA94"/>
  <c r="W30"/>
  <c r="BB94"/>
  <c r="W31"/>
  <c i="2" r="F33"/>
  <c i="1" r="AZ95"/>
  <c r="BD94"/>
  <c r="W33"/>
  <c i="3" r="J33"/>
  <c i="1" r="AV96"/>
  <c r="AT96"/>
  <c r="BC94"/>
  <c r="AY94"/>
  <c i="2" r="J33"/>
  <c i="1" r="AV95"/>
  <c r="AT95"/>
  <c i="2" l="1" r="BK126"/>
  <c r="J126"/>
  <c r="J96"/>
  <c i="3" r="BK121"/>
  <c r="J121"/>
  <c r="J96"/>
  <c i="1" r="AZ94"/>
  <c r="AV94"/>
  <c r="AK29"/>
  <c r="AU94"/>
  <c r="AW94"/>
  <c r="AK30"/>
  <c r="AX94"/>
  <c r="W32"/>
  <c i="2" l="1" r="J30"/>
  <c i="1" r="AG95"/>
  <c r="AN95"/>
  <c r="W29"/>
  <c i="3" r="J30"/>
  <c i="1" r="AG96"/>
  <c r="AN96"/>
  <c r="AT94"/>
  <c i="3" l="1" r="J39"/>
  <c i="2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<sst xmlns="http://schemas.openxmlformats.org/spreadsheetml/2006/main">
  <si>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</si>
  <si>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</si>
  <si>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</si>
  <si>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</si>
  <si>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</si>
  <si>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{a18eeade-21a9-4a27-acb4-b7648db1bfae}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</si>
  <si>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</si>
  <si>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</si>
  <si>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</si>
  <si>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</si>
  <si>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</si>
  <si>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</si>
  <si>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</si>
  <si>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</si>
  <si>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1244_UB_uj_hriste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</si>
  <si>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</si>
  <si>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</si>
  <si>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ploch pro pěší na hřišti v Újezdci u Luhačovic</t>
  </si>
  <si>
    <t>KSO:</t>
  </si>
  <si>
    <t>CC-CZ:</t>
  </si>
  <si>
    <t>211223</t>
  </si>
  <si>
    <t>Místo:</t>
  </si>
  <si>
    <t>Uherský Brod</t>
  </si>
  <si>
    <t>Datum:</t>
  </si>
  <si>
    <t>29. 1. 2026</t>
  </si>
  <si>
    <t>Zadavatel:</t>
  </si>
  <si>
    <t>IČ:</t>
  </si>
  <si>
    <t>TSUB,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</si>
  <si>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</si>
  <si>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</si>
  <si>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</si>
  <si>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</si>
  <si>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</si>
  <si>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</si>
  <si>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</si>
  <si>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</si>
  <si>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</si>
  <si>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</si>
  <si>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</si>
  <si>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</si>
  <si>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</si>
  <si>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</si>
  <si>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</si>
  <si>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</si>
  <si>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</si>
  <si>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</si>
  <si>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</si>
  <si>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</si>
  <si>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</si>
  <si>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</si>
  <si>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</si>
  <si>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</si>
  <si>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</si>
  <si>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</si>
  <si>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</si>
  <si>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</si>
  <si>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</si>
  <si>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</si>
  <si>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</si>
  <si>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</si>
  <si>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</si>
  <si>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</si>
  <si>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</si>
  <si>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</si>
  <si>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</si>
  <si>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</si>
  <si>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</si>
  <si>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</si>
  <si>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</si>
  <si>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</si>
  <si>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</si>
  <si>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</si>
  <si>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</si>
  <si>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</si>
  <si>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</si>
  <si>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</si>
  <si>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</si>
  <si>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</si>
  <si>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</si>
  <si>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</si>
  <si>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</si>
  <si>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</si>
  <si>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</si>
  <si>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1244_1UB_uj_hris_ZRN</t>
  </si>
  <si>
    <t>Oprava ploch pro pěší na hřišti v Újezdci u Luhačovic. ZRN</t>
  </si>
  <si>
    <t>STA</t>
  </si>
  <si>
    <t>1</t>
  </si>
  <si>
    <t>{6679ae0d-e78c-44a3-a362-36630fa1e356}</t>
  </si>
  <si>
    <t>2</t>
  </si>
  <si>
    <t>1244_2UB_uj_hris_VON</t>
  </si>
  <si>
    <t>Oprava ploch pro pěší na hřišti v Újezdci u Luhačovic. VON</t>
  </si>
  <si>
    <t>{63c52e53-c1ed-4b4b-9e56-1f845b69073b}</t>
  </si>
  <si>
    <t>odst_30_30</t>
  </si>
  <si>
    <t>320,9</t>
  </si>
  <si>
    <t>odst_ZDL</t>
  </si>
  <si>
    <t>3,5</t>
  </si>
  <si>
    <t>KRYCÍ LIST SOUPISU PRACÍ</t>
  </si>
  <si>
    <t>odst_ACO_kce</t>
  </si>
  <si>
    <t>6</t>
  </si>
  <si>
    <t>odst_bet</t>
  </si>
  <si>
    <t>46,3</t>
  </si>
  <si>
    <t>Rýha_kabel</t>
  </si>
  <si>
    <t>35,15</t>
  </si>
  <si>
    <t>new_sil_obr</t>
  </si>
  <si>
    <t>9,6</t>
  </si>
  <si>
    <t>Objekt:</t>
  </si>
  <si>
    <t>new_obr_chod</t>
  </si>
  <si>
    <t>208,1</t>
  </si>
  <si>
    <t>1244_1UB_uj_hris_ZRN - Oprava ploch pro pěší na hřišti v Újezdci u Luhačovic. ZRN</t>
  </si>
  <si>
    <t>rýhy_suma</t>
  </si>
  <si>
    <t>89,575</t>
  </si>
  <si>
    <t>obet_kabel</t>
  </si>
  <si>
    <t>2,22</t>
  </si>
  <si>
    <t>odkop_sil</t>
  </si>
  <si>
    <t>190,815</t>
  </si>
  <si>
    <t>ZDL_slepec</t>
  </si>
  <si>
    <t>1,8</t>
  </si>
  <si>
    <t>ZDL_vsak</t>
  </si>
  <si>
    <t>340,7</t>
  </si>
  <si>
    <t>Beton_kce</t>
  </si>
  <si>
    <t>ACO_kce</t>
  </si>
  <si>
    <t>4,6</t>
  </si>
  <si>
    <t>pláň</t>
  </si>
  <si>
    <t>465,55</t>
  </si>
  <si>
    <t>násyp</t>
  </si>
  <si>
    <t>39,993</t>
  </si>
  <si>
    <t>zemin_nasklad</t>
  </si>
  <si>
    <t>240,397</t>
  </si>
  <si>
    <t>obsyp_kabel</t>
  </si>
  <si>
    <t>3,7</t>
  </si>
  <si>
    <t>zasyp_ryh_kabel</t>
  </si>
  <si>
    <t>29,23</t>
  </si>
  <si>
    <t>humusovani</t>
  </si>
  <si>
    <t>160,5</t>
  </si>
  <si>
    <t>ornice</t>
  </si>
  <si>
    <t>16,05</t>
  </si>
  <si>
    <t>folie</t>
  </si>
  <si>
    <t>26,85</t>
  </si>
  <si>
    <t>ZDL_bez_fazety</t>
  </si>
  <si>
    <t>1,125</t>
  </si>
  <si>
    <t>sut</t>
  </si>
  <si>
    <t>212,259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</si>
  <si>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</si>
  <si>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</si>
  <si>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</si>
  <si>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</si>
  <si>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</si>
  <si>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</si>
  <si>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</si>
  <si>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</si>
  <si>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</si>
  <si>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</si>
  <si>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</si>
  <si>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</si>
  <si>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</si>
  <si>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</si>
  <si>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</si>
  <si>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</si>
  <si>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</si>
  <si>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</si>
  <si>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</si>
  <si>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</si>
  <si>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</si>
  <si>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</si>
  <si>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</si>
  <si>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</si>
  <si>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</si>
  <si>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</si>
  <si>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</si>
  <si>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</si>
  <si>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</si>
  <si>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</si>
  <si>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</si>
  <si>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</si>
  <si>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</si>
  <si>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</si>
  <si>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</si>
  <si>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</si>
  <si>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2026 01</t>
  </si>
  <si>
    <t>4</t>
  </si>
  <si>
    <t>561907235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</si>
  <si>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</si>
  <si>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</si>
  <si>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</si>
  <si>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https://podminky.urs.cz/item/CS_URS_2026_01/113106123</t>
  </si>
  <si>
    <t>VV</t>
  </si>
  <si>
    <t>1,5+2</t>
  </si>
  <si>
    <t>113106132</t>
  </si>
  <si>
    <t>Rozebrání dlažeb z betonových nebo kamenných dlaždic komunikací pro pěší strojně pl do 50 m2</t>
  </si>
  <si>
    <t>-750844163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</si>
  <si>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</si>
  <si>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https://podminky.urs.cz/item/CS_URS_2026_01/113106132</t>
  </si>
  <si>
    <t>148+172,9</t>
  </si>
  <si>
    <t>3</t>
  </si>
  <si>
    <t>113107312</t>
  </si>
  <si>
    <t>Odstranění podkladu z kameniva těženého tl přes 100 do 200 mm strojně pl do 50 m2</t>
  </si>
  <si>
    <t>-1563410657</t>
  </si>
  <si>
    <t>Odstranění podkladů nebo krytů strojně plochy jednotlivě do 50 m2 s přemístěním hmot na skládku na vzdálenost do 3 m nebo s naložením na dopravní prostředek z kameniva těženého, o tl. vrstvy přes 100 do 200 mm</t>
  </si>
  <si>
    <t>https://podminky.urs.cz/item/CS_URS_2026_01/113107312</t>
  </si>
  <si>
    <t>113107322</t>
  </si>
  <si>
    <t>Odstranění podkladu z kameniva drceného tl přes 100 do 200 mm strojně pl do 50 m2</t>
  </si>
  <si>
    <t>-1084575171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</si>
  <si>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</si>
  <si>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https://podminky.urs.cz/item/CS_URS_2026_01/113107322</t>
  </si>
  <si>
    <t>odst_ACO_kce+odst_ZDL</t>
  </si>
  <si>
    <t>30,2+4+6,1</t>
  </si>
  <si>
    <t>Součet</t>
  </si>
  <si>
    <t>5</t>
  </si>
  <si>
    <t>113107331</t>
  </si>
  <si>
    <t>Odstranění podkladu z betonu prostého tl přes 100 do 150 mm strojně pl do 50 m2</t>
  </si>
  <si>
    <t>-539570805</t>
  </si>
  <si>
    <t>Odstranění podkladů nebo krytů strojně plochy jednotlivě do 50 m2 s přemístěním hmot na skládku na vzdálenost do 3 m nebo s naložením na dopravní prostředek z betonu prostého, o tl. vrstvy přes 100 do 150 mm</t>
  </si>
  <si>
    <t>https://podminky.urs.cz/item/CS_URS_2026_01/113107331</t>
  </si>
  <si>
    <t>113107342</t>
  </si>
  <si>
    <t>Odstranění podkladu živičného tl přes 50 do 100 mm strojně pl do 50 m2</t>
  </si>
  <si>
    <t>1484643229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</si>
  <si>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</si>
  <si>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https://podminky.urs.cz/item/CS_URS_2026_01/113107342</t>
  </si>
  <si>
    <t>7</t>
  </si>
  <si>
    <t>113204111</t>
  </si>
  <si>
    <t>Vytrhání obrub záhonových</t>
  </si>
  <si>
    <t>m</t>
  </si>
  <si>
    <t>-181808342</t>
  </si>
  <si>
    <t>Vytrhání obrub s vybouráním lože, s přemístěním hmot na skládku na vzdálenost do 3 m nebo s naložením na dopravní prostředek záhonových</t>
  </si>
  <si>
    <t>https://podminky.urs.cz/item/CS_URS_2026_01/113204111</t>
  </si>
  <si>
    <t>6+7</t>
  </si>
  <si>
    <t>8</t>
  </si>
  <si>
    <t>119001421</t>
  </si>
  <si>
    <t>Dočasné zajištění kabelů a kabelových tratí ze 3 volně ložených kabelů</t>
  </si>
  <si>
    <t>-1608500019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</si>
  <si>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</si>
  <si>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https://podminky.urs.cz/item/CS_URS_2026_01/119001421</t>
  </si>
  <si>
    <t>9</t>
  </si>
  <si>
    <t>122151401</t>
  </si>
  <si>
    <t>Vykopávky v zemníku na suchu v hornině třídy těžitelnosti I skupiny 1 a 2 objem do 20 m3 strojně</t>
  </si>
  <si>
    <t>m3</t>
  </si>
  <si>
    <t>-354669152</t>
  </si>
  <si>
    <t>Vykopávky v zemnících na suchu strojně zapažených i nezapažených v hornině třídy těžitelnosti I skupiny 1 a 2 do 20 m3</t>
  </si>
  <si>
    <t>https://podminky.urs.cz/item/CS_URS_2026_01/122151401</t>
  </si>
  <si>
    <t>10</t>
  </si>
  <si>
    <t>122252203</t>
  </si>
  <si>
    <t>Odkopávky a prokopávky nezapažené pro silnice a dálnice v hornině třídy těžitelnosti I objem do 100 m3 strojně</t>
  </si>
  <si>
    <t>333102887</t>
  </si>
  <si>
    <t>Odkopávky a prokopávky nezapažené pro silnice a dálnice strojně v hornině třídy těžitelnosti I do 100 m3</t>
  </si>
  <si>
    <t>https://podminky.urs.cz/item/CS_URS_2026_01/122252203</t>
  </si>
  <si>
    <t>odst_ZDL*0,1+odst_30_30*0,1+odst_bet*0,1</t>
  </si>
  <si>
    <t>0,4*(23,9+5+3,3+1+2)</t>
  </si>
  <si>
    <t>pláň*0,3</t>
  </si>
  <si>
    <t>11</t>
  </si>
  <si>
    <t>129001101</t>
  </si>
  <si>
    <t>Příplatek za ztížení odkopávky nebo prokopávky v blízkosti inženýrských sítí</t>
  </si>
  <si>
    <t>278027693</t>
  </si>
  <si>
    <t>Příplatek k cenám vykopávek za ztížení vykopávky v blízkosti podzemního vedení nebo výbušnin v horninách jakékoliv třídy</t>
  </si>
  <si>
    <t>https://podminky.urs.cz/item/CS_URS_2026_01/129001101</t>
  </si>
  <si>
    <t>74*0,5*0,95</t>
  </si>
  <si>
    <t>132251101</t>
  </si>
  <si>
    <t>Hloubení rýh nezapažených š do 800 mm v hornině třídy těžitelnosti I skupiny 3 objem do 20 m3 strojně</t>
  </si>
  <si>
    <t>353986417</t>
  </si>
  <si>
    <t>Hloubení nezapažených rýh šířky do 800 mm strojně s urovnáním dna do předepsaného profilu a spádu v hornině třídy těžitelnosti I skupiny 3 do 20 m3</t>
  </si>
  <si>
    <t>https://podminky.urs.cz/item/CS_URS_2026_01/132251101</t>
  </si>
  <si>
    <t>0,5*0,5*(new_obr_chod+new_sil_obr)</t>
  </si>
  <si>
    <t>13</t>
  </si>
  <si>
    <t>162751113</t>
  </si>
  <si>
    <t>Vodorovné přemístění přes 5 000 do 6000 m výkopku/sypaniny z horniny třídy těžitelnosti I skupiny 1 až 3</t>
  </si>
  <si>
    <t>-161846642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</si>
  <si>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</si>
  <si>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https://podminky.urs.cz/item/CS_URS_2026_01/162751113</t>
  </si>
  <si>
    <t>násyp*2</t>
  </si>
  <si>
    <t>14</t>
  </si>
  <si>
    <t>601560652</t>
  </si>
  <si>
    <t>odkop_sil+rýhy_suma-násyp</t>
  </si>
  <si>
    <t>15</t>
  </si>
  <si>
    <t>162751117</t>
  </si>
  <si>
    <t>Vodorovné přemístění přes 9 000 do 10000 m výkopku/sypaniny z horniny třídy těžitelnosti I skupiny 1 až 3</t>
  </si>
  <si>
    <t>-736047108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</si>
  <si>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</si>
  <si>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https://podminky.urs.cz/item/CS_URS_2026_01/162751117</t>
  </si>
  <si>
    <t>humusovani*0,1</t>
  </si>
  <si>
    <t>16</t>
  </si>
  <si>
    <t>167151101</t>
  </si>
  <si>
    <t>Nakládání výkopku z hornin třídy těžitelnosti I skupiny 1 až 3 do 100 m3</t>
  </si>
  <si>
    <t>72521376</t>
  </si>
  <si>
    <t>Nakládání, skládání a překládání neulehlého výkopku nebo sypaniny strojně nakládání, množství do 100 m3, z horniny třídy těžitelnosti I, skupiny 1 až 3</t>
  </si>
  <si>
    <t>https://podminky.urs.cz/item/CS_URS_2026_01/167151101</t>
  </si>
  <si>
    <t>17</t>
  </si>
  <si>
    <t>171152101</t>
  </si>
  <si>
    <t>Uložení sypaniny z hornin soudržných do násypů zhutněných silnic a dálnic</t>
  </si>
  <si>
    <t>977185919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</si>
  <si>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</si>
  <si>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https://podminky.urs.cz/item/CS_URS_2026_01/171152101</t>
  </si>
  <si>
    <t>0,5*0,5*0,5*(new_obr_chod+new_sil_obr)</t>
  </si>
  <si>
    <t>0,3*(8,3+34+0,3)</t>
  </si>
  <si>
    <t>18</t>
  </si>
  <si>
    <t>171201231</t>
  </si>
  <si>
    <t>Poplatek za předání recyklačnímu zařízení zeminy a kamení kód odpadu 17 05 04</t>
  </si>
  <si>
    <t>t</t>
  </si>
  <si>
    <t>1692996727</t>
  </si>
  <si>
    <t>Poplatek za předání zeminy a kamení recyklačnímu zařízení zatříděné do Katalogu odpadů pod kódem 17 05 04</t>
  </si>
  <si>
    <t>https://podminky.urs.cz/item/CS_URS_2026_01/171201231</t>
  </si>
  <si>
    <t>zemin_nasklad*1,7</t>
  </si>
  <si>
    <t>19</t>
  </si>
  <si>
    <t>171251201</t>
  </si>
  <si>
    <t>Uložení sypaniny na skládky nebo meziskládky</t>
  </si>
  <si>
    <t>-957654600</t>
  </si>
  <si>
    <t>Uložení sypaniny na skládky nebo meziskládky bez hutnění s upravením uložené sypaniny do předepsaného tvaru</t>
  </si>
  <si>
    <t>https://podminky.urs.cz/item/CS_URS_2026_01/171251201</t>
  </si>
  <si>
    <t>20</t>
  </si>
  <si>
    <t>174151101</t>
  </si>
  <si>
    <t>Zásyp jam, šachet rýh nebo kolem objektů sypaninou se zhutněním</t>
  </si>
  <si>
    <t>2115543093</t>
  </si>
  <si>
    <t>Zásyp sypaninou z jakékoliv horniny strojně s uložením výkopku ve vrstvách se zhutněním jam, šachet, rýh nebo kolem objektů v těchto vykopávkách</t>
  </si>
  <si>
    <t>https://podminky.urs.cz/item/CS_URS_2026_01/174151101</t>
  </si>
  <si>
    <t>Rýha_kabel-obsyp_kabel-obet_kabel</t>
  </si>
  <si>
    <t>M</t>
  </si>
  <si>
    <t>58344171</t>
  </si>
  <si>
    <t>štěrkodrť frakce 0/32</t>
  </si>
  <si>
    <t>1628204734</t>
  </si>
  <si>
    <t>zasyp_ryh_kabel*2</t>
  </si>
  <si>
    <t>22</t>
  </si>
  <si>
    <t>175111101</t>
  </si>
  <si>
    <t>Obsypání potrubí ručně sypaninou bez prohození, uloženou do 3 m</t>
  </si>
  <si>
    <t>1570250998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</si>
  <si>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</si>
  <si>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https://podminky.urs.cz/item/CS_URS_2026_01/175111101</t>
  </si>
  <si>
    <t>0,5*74*0,1</t>
  </si>
  <si>
    <t>23</t>
  </si>
  <si>
    <t>58331289</t>
  </si>
  <si>
    <t>kamenivo těžené drobné frakce 0/2</t>
  </si>
  <si>
    <t>-585981835</t>
  </si>
  <si>
    <t>3,7*2 'Přepočtené koeficientem množství</t>
  </si>
  <si>
    <t>24</t>
  </si>
  <si>
    <t>181111111</t>
  </si>
  <si>
    <t>Plošná úprava terénu do 500 m2 zemina skupiny 1 až 4 nerovnosti přes 50 do 100 mm v rovinně a svahu do 1:5</t>
  </si>
  <si>
    <t>-1437876859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</si>
  <si>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</si>
  <si>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https://podminky.urs.cz/item/CS_URS_2026_01/181111111</t>
  </si>
  <si>
    <t>25</t>
  </si>
  <si>
    <t>181351003</t>
  </si>
  <si>
    <t>Rozprostření ornice tl vrstvy do 200 mm pl do 100 m2 v rovině nebo ve svahu do 1:5 strojně</t>
  </si>
  <si>
    <t>2104960399</t>
  </si>
  <si>
    <t>Rozprostření a urovnání ornice v rovině nebo ve svahu sklonu do 1:5 strojně při souvislé ploše do 100 m2, tl. vrstvy do 200 mm</t>
  </si>
  <si>
    <t>https://podminky.urs.cz/item/CS_URS_2026_01/181351003</t>
  </si>
  <si>
    <t>26</t>
  </si>
  <si>
    <t>10364101</t>
  </si>
  <si>
    <t>zemina pro terénní úpravy - ornice</t>
  </si>
  <si>
    <t>-1338782213</t>
  </si>
  <si>
    <t>humusovani*0,1*1,7</t>
  </si>
  <si>
    <t>27</t>
  </si>
  <si>
    <t>181411131</t>
  </si>
  <si>
    <t>Založení parkového trávníku výsevem pl do 1000 m2 v rovině a ve svahu do 1:5</t>
  </si>
  <si>
    <t>-2041208827</t>
  </si>
  <si>
    <t>Založení trávníku na půdě předem připravené plochy do 1000 m2 výsevem včetně utažení parkového v rovině nebo na svahu do 1:5</t>
  </si>
  <si>
    <t>https://podminky.urs.cz/item/CS_URS_2026_01/181411131</t>
  </si>
  <si>
    <t>4,5+43,5+73,5+23,2+2,4+3,7+5,2+2,8+1,7</t>
  </si>
  <si>
    <t>28</t>
  </si>
  <si>
    <t>00572410</t>
  </si>
  <si>
    <t>osivo směs travní parková</t>
  </si>
  <si>
    <t>kg</t>
  </si>
  <si>
    <t>127801298</t>
  </si>
  <si>
    <t>160,5*0,02 'Přepočtené koeficientem množství</t>
  </si>
  <si>
    <t>29</t>
  </si>
  <si>
    <t>181951112</t>
  </si>
  <si>
    <t>Úprava pláně v hornině třídy těžitelnosti I skupiny 1 až 3 se zhutněním strojně</t>
  </si>
  <si>
    <t>1293864627</t>
  </si>
  <si>
    <t>Úprava pláně vyrovnáním výškových rozdílů strojně v hornině třídy těžitelnosti I, skupiny 1 až 3 se zhutněním</t>
  </si>
  <si>
    <t>https://podminky.urs.cz/item/CS_URS_2026_01/181951112</t>
  </si>
  <si>
    <t>0,5*(new_obr_chod+new_sil_obr)</t>
  </si>
  <si>
    <t>0,6+1,2</t>
  </si>
  <si>
    <t>131,2+208,1+0,6+0,8</t>
  </si>
  <si>
    <t>7,6+2</t>
  </si>
  <si>
    <t>30</t>
  </si>
  <si>
    <t>184818239</t>
  </si>
  <si>
    <t>Ochrana kmene průměru přes 1100 mm průměru kmene při výšce bednění do 2 m</t>
  </si>
  <si>
    <t>kus</t>
  </si>
  <si>
    <t>3935790</t>
  </si>
  <si>
    <t>Ochrana kmene bedněním před poškozením stavebním provozem zřízení včetně odstranění výšky bednění do 2 m průměru kmene přes 1100 mm</t>
  </si>
  <si>
    <t>https://podminky.urs.cz/item/CS_URS_2026_01/184818239</t>
  </si>
  <si>
    <t>Svislé a kompletní konstrukce</t>
  </si>
  <si>
    <t>31</t>
  </si>
  <si>
    <t>388381XR</t>
  </si>
  <si>
    <t>Kabelovod - trubky plastové DN 110</t>
  </si>
  <si>
    <t>-1292030323</t>
  </si>
  <si>
    <t>P</t>
  </si>
  <si>
    <t>Poznámka k položce:_x000d_
Osazení kabelovodu z trubek plastových_x000d_
 DN 110</t>
  </si>
  <si>
    <t>32</t>
  </si>
  <si>
    <t>28611170</t>
  </si>
  <si>
    <t>trubka kanalizační PVC-U plnostěnná jednovrstvá DN 110x1000mm SN10</t>
  </si>
  <si>
    <t>195430397</t>
  </si>
  <si>
    <t>33</t>
  </si>
  <si>
    <t>JTA.0013703.URS</t>
  </si>
  <si>
    <t>EXTRUNET - výstražná fólie z polyethylenu šíře 33cm s potiskem</t>
  </si>
  <si>
    <t>-1697612517</t>
  </si>
  <si>
    <t>Komunikace pozemní</t>
  </si>
  <si>
    <t>34</t>
  </si>
  <si>
    <t>564831111</t>
  </si>
  <si>
    <t>Podklad ze štěrkodrtě ŠD plochy přes 100 m2 tl 100 mm</t>
  </si>
  <si>
    <t>57101701</t>
  </si>
  <si>
    <t>Podklad ze štěrkodrti ŠD s rozprostřením a zhutněním plochy přes 100 m2, po zhutnění tl. 100 mm</t>
  </si>
  <si>
    <t>https://podminky.urs.cz/item/CS_URS_2026_01/564831111</t>
  </si>
  <si>
    <t>new_obr_chod*0,5</t>
  </si>
  <si>
    <t>ZDL_slepec+ZDL_vsak</t>
  </si>
  <si>
    <t>šd_100</t>
  </si>
  <si>
    <t>35</t>
  </si>
  <si>
    <t>564851111</t>
  </si>
  <si>
    <t>Podklad ze štěrkodrtě ŠD plochy přes 100 m2 tl 150 mm</t>
  </si>
  <si>
    <t>-1547135872</t>
  </si>
  <si>
    <t>Podklad ze štěrkodrti ŠD s rozprostřením a zhutněním plochy přes 100 m2, po zhutnění tl. 150 mm</t>
  </si>
  <si>
    <t>https://podminky.urs.cz/item/CS_URS_2026_01/564851111</t>
  </si>
  <si>
    <t>new_sil_obr*0,5</t>
  </si>
  <si>
    <t>šd_150</t>
  </si>
  <si>
    <t>36</t>
  </si>
  <si>
    <t>564861011</t>
  </si>
  <si>
    <t>Podklad ze štěrkodrtě ŠD plochy do 100 m2 tl 200 mm</t>
  </si>
  <si>
    <t>-1261473268</t>
  </si>
  <si>
    <t>Podklad ze štěrkodrti ŠD s rozprostřením a zhutněním plochy jednotlivě do 100 m2, po zhutnění tl. 200 mm</t>
  </si>
  <si>
    <t>https://podminky.urs.cz/item/CS_URS_2026_01/564861011</t>
  </si>
  <si>
    <t>Beton_kce+ACO_kce</t>
  </si>
  <si>
    <t>37</t>
  </si>
  <si>
    <t>564951313</t>
  </si>
  <si>
    <t>Podklad z betonového recyklátu plochy přes 100 m2 tl 150 mm</t>
  </si>
  <si>
    <t>754671923</t>
  </si>
  <si>
    <t>Podklad nebo podsyp z betonového recyklátu s rozprostřením a zhutněním plochy přes 100 m2, po zhutnění tl. 150 mm</t>
  </si>
  <si>
    <t>https://podminky.urs.cz/item/CS_URS_2026_01/564951313</t>
  </si>
  <si>
    <t>pláň*2</t>
  </si>
  <si>
    <t>38</t>
  </si>
  <si>
    <t>565155001</t>
  </si>
  <si>
    <t>Asfaltový beton vrstva podkladní ACP 16 + tl 70 mm š do 1,5 m z nemodifikovaného asfaltu</t>
  </si>
  <si>
    <t>-860125747</t>
  </si>
  <si>
    <t>Asfaltový beton vrstva podkladní ACP 16 z nemodifikovaného asfaltu s rozprostřením a zhutněním ACP 16 + v pruhu šířky do 1,5 m, po zhutnění tl. 70 mm</t>
  </si>
  <si>
    <t>https://podminky.urs.cz/item/CS_URS_2026_01/565155001</t>
  </si>
  <si>
    <t>39</t>
  </si>
  <si>
    <t>567122111</t>
  </si>
  <si>
    <t>Podklad ze směsi stmelené cementem SC C 8/10 tl 120 mm</t>
  </si>
  <si>
    <t>-860100407</t>
  </si>
  <si>
    <t>Podklad ze směsi stmelené cementem SC bez dilatačních spár, s rozprostřením a zhutněním SC C 8/10, po zhutnění tl. 120 mm</t>
  </si>
  <si>
    <t>https://podminky.urs.cz/item/CS_URS_2026_01/567122111</t>
  </si>
  <si>
    <t>40</t>
  </si>
  <si>
    <t>567124111</t>
  </si>
  <si>
    <t>Podklad z prostého betonu C 20/25 tl 150 mm</t>
  </si>
  <si>
    <t>1838002971</t>
  </si>
  <si>
    <t>Podklad z prostého betonu bez dilatačních spár, s rozprostřením a zhutněním C 20/25, po zhutnění tl. 150 mm</t>
  </si>
  <si>
    <t>https://podminky.urs.cz/item/CS_URS_2026_01/567124111</t>
  </si>
  <si>
    <t>41</t>
  </si>
  <si>
    <t>569851111</t>
  </si>
  <si>
    <t>Zpevnění krajnic štěrkodrtí tl 150 mm</t>
  </si>
  <si>
    <t>-1211447484</t>
  </si>
  <si>
    <t>Zpevnění krajnic nebo komunikací pro pěší s rozprostřením a zhutněním, po zhutnění štěrkodrtí tl. 150 mm</t>
  </si>
  <si>
    <t>https://podminky.urs.cz/item/CS_URS_2026_01/569851111</t>
  </si>
  <si>
    <t>krajnice</t>
  </si>
  <si>
    <t>11,3</t>
  </si>
  <si>
    <t>42</t>
  </si>
  <si>
    <t>573231107</t>
  </si>
  <si>
    <t>Postřik živičný spojovací ze silniční emulze v množství 0,40 kg/m2</t>
  </si>
  <si>
    <t>-1079401416</t>
  </si>
  <si>
    <t>Postřik spojovací PS bez posypu kamenivem ze silniční emulze, v množství 0,40 kg/m2</t>
  </si>
  <si>
    <t>https://podminky.urs.cz/item/CS_URS_2026_01/573231107</t>
  </si>
  <si>
    <t>43</t>
  </si>
  <si>
    <t>577145011</t>
  </si>
  <si>
    <t>Asfaltový beton vrstva obrusná ACO 16 tl 50 mm š do 1,5 m z nemodifikovaného asfaltu</t>
  </si>
  <si>
    <t>-168541549</t>
  </si>
  <si>
    <t>Asfaltový beton vrstva obrusná ACO 16 z nemodifikovaného asfaltu s rozprostřením a zhutněním ACO 16, po zhutnění v pruhu šířky do 1,5 m tl. 50 mm</t>
  </si>
  <si>
    <t>https://podminky.urs.cz/item/CS_URS_2026_01/577145011</t>
  </si>
  <si>
    <t>44</t>
  </si>
  <si>
    <t>596211112</t>
  </si>
  <si>
    <t>Kladení zámkové dlažby komunikací pro pěší ručně tl 60 mm skupiny A pl přes 100 do 300 m2</t>
  </si>
  <si>
    <t>-479882430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</si>
  <si>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</si>
  <si>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https://podminky.urs.cz/item/CS_URS_2026_01/596211112</t>
  </si>
  <si>
    <t>45</t>
  </si>
  <si>
    <t>59245006</t>
  </si>
  <si>
    <t>dlažba pro nevidomé betonová 200x100mm tl 60mm barevná</t>
  </si>
  <si>
    <t>1734228704</t>
  </si>
  <si>
    <t>1,8*1,02 'Přepočtené koeficientem množství</t>
  </si>
  <si>
    <t>46</t>
  </si>
  <si>
    <t>5924501R</t>
  </si>
  <si>
    <t>dlažba skladebná betonová 200x100mm tl 60mm přírodní ostrohranná bez fazety</t>
  </si>
  <si>
    <t>2087749522</t>
  </si>
  <si>
    <t>dlažba skladebná betonová 200x100mm tl 60mm přírodní</t>
  </si>
  <si>
    <t>0,25*3+0,25*1,5</t>
  </si>
  <si>
    <t>1,125*1,02 'Přepočtené koeficientem množství</t>
  </si>
  <si>
    <t>47</t>
  </si>
  <si>
    <t>5924502Z</t>
  </si>
  <si>
    <t>dlažba tvar obdélník betonová 200x100x60mm přírodní z mezerovitého betonu propustná vsakovací</t>
  </si>
  <si>
    <t>1454237872</t>
  </si>
  <si>
    <t>dlažba tvar obdélník betonová 200x100x80mm přírodní</t>
  </si>
  <si>
    <t>ZDL_vsak-ZDL_bez_fazety</t>
  </si>
  <si>
    <t>339,575*1,02 'Přepočtené koeficientem množství</t>
  </si>
  <si>
    <t>Vedení trubní dálková a přípojná</t>
  </si>
  <si>
    <t>48</t>
  </si>
  <si>
    <t>899132121</t>
  </si>
  <si>
    <t>Výměna (výšková úprava) poklopu kanalizačního pevného s ošetřením podkladu hloubky do 25 cm</t>
  </si>
  <si>
    <t>2053078437</t>
  </si>
  <si>
    <t>Výměna (výšková úprava) poklopu kanalizačního s rámem pevným s ošetřením podkladních vrstev hloubky do 25 cm</t>
  </si>
  <si>
    <t>https://podminky.urs.cz/item/CS_URS_2026_01/899132121</t>
  </si>
  <si>
    <t>49</t>
  </si>
  <si>
    <t>55241014</t>
  </si>
  <si>
    <t>poklop šachtový třída D400, kruhový rám 785, vstup 600mm, bez ventilace</t>
  </si>
  <si>
    <t>456384976</t>
  </si>
  <si>
    <t>50</t>
  </si>
  <si>
    <t>CSB.0077379.URS</t>
  </si>
  <si>
    <t>Zákrytová deska DN 1000/625, třída zatížení D400, t 120 mm, integrované těsnění</t>
  </si>
  <si>
    <t>226628800</t>
  </si>
  <si>
    <t>51</t>
  </si>
  <si>
    <t>899133211</t>
  </si>
  <si>
    <t>Výměna (výšková úprava) vtokové mříže uliční vpusti s použitím betonových vyrovnávacích prvků</t>
  </si>
  <si>
    <t>15193608</t>
  </si>
  <si>
    <t>Výměna (výšková úprava) vtokové mříže uliční vpusti na betonové skruži s použitím betonových vyrovnávacích prvků</t>
  </si>
  <si>
    <t>https://podminky.urs.cz/item/CS_URS_2026_01/899133211</t>
  </si>
  <si>
    <t>52</t>
  </si>
  <si>
    <t>899623141</t>
  </si>
  <si>
    <t>Obetonování potrubí nebo zdiva stok betonem prostým tř. C 12/15 v otevřeném výkopu</t>
  </si>
  <si>
    <t>2051524712</t>
  </si>
  <si>
    <t>Obetonování potrubí nebo zdiva stok betonem prostým v otevřeném výkopu, betonem tř. C 12/15</t>
  </si>
  <si>
    <t>https://podminky.urs.cz/item/CS_URS_2026_01/899623141</t>
  </si>
  <si>
    <t>74*0,15*0,2</t>
  </si>
  <si>
    <t>Ostatní konstrukce a práce, bourání</t>
  </si>
  <si>
    <t>53</t>
  </si>
  <si>
    <t>916131213</t>
  </si>
  <si>
    <t>Osazení silničního obrubníku betonového stojatého s boční opěrou do lože z betonu prostého</t>
  </si>
  <si>
    <t>-1579412517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</si>
  <si>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</si>
  <si>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https://podminky.urs.cz/item/CS_URS_2026_01/916131213</t>
  </si>
  <si>
    <t>54</t>
  </si>
  <si>
    <t>59217029</t>
  </si>
  <si>
    <t>obrubník silniční betonový nájezdový 1000x150x150mm</t>
  </si>
  <si>
    <t>1553392706</t>
  </si>
  <si>
    <t>9,6*1,02 'Přepočtené koeficientem množství</t>
  </si>
  <si>
    <t>55</t>
  </si>
  <si>
    <t>916231213</t>
  </si>
  <si>
    <t>Osazení chodníkového obrubníku betonového stojatého s boční opěrou do lože z betonu prostého</t>
  </si>
  <si>
    <t>-699909447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</si>
  <si>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</si>
  <si>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https://podminky.urs.cz/item/CS_URS_2026_01/916231213</t>
  </si>
  <si>
    <t>17,5+21,1+4+60,5+5+51,3+48,7</t>
  </si>
  <si>
    <t>56</t>
  </si>
  <si>
    <t>59217017</t>
  </si>
  <si>
    <t>obrubník betonový chodníkový 1000x100x250mm</t>
  </si>
  <si>
    <t>-1351226079</t>
  </si>
  <si>
    <t>208,1*1,02 'Přepočtené koeficientem množství</t>
  </si>
  <si>
    <t>57</t>
  </si>
  <si>
    <t>919732211</t>
  </si>
  <si>
    <t>Styčná spára napojení nového živičného povrchu na stávající za tepla š 15 mm hl 25 mm s prořezáním</t>
  </si>
  <si>
    <t>702057807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</si>
  <si>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</si>
  <si>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https://podminky.urs.cz/item/CS_URS_2026_01/919732211</t>
  </si>
  <si>
    <t>58</t>
  </si>
  <si>
    <t>919735111</t>
  </si>
  <si>
    <t>Řezání stávajícího živičného krytu hl do 50 mm</t>
  </si>
  <si>
    <t>-1709208300</t>
  </si>
  <si>
    <t>Řezání stávajícího živičného krytu nebo podkladu hloubky do 50 mm</t>
  </si>
  <si>
    <t>https://podminky.urs.cz/item/CS_URS_2026_01/919735111</t>
  </si>
  <si>
    <t>59</t>
  </si>
  <si>
    <t>919735122</t>
  </si>
  <si>
    <t>Řezání stávajícího betonového krytu hl přes 50 do 100 mm</t>
  </si>
  <si>
    <t>-311109844</t>
  </si>
  <si>
    <t>Řezání stávajícího betonového krytu nebo podkladu hloubky přes 50 do 100 mm</t>
  </si>
  <si>
    <t>https://podminky.urs.cz/item/CS_URS_2026_01/919735122</t>
  </si>
  <si>
    <t>8+5,5+10,2</t>
  </si>
  <si>
    <t>60</t>
  </si>
  <si>
    <t>966071822</t>
  </si>
  <si>
    <t>Rozebrání oplocení z drátěného pletiva se čtvercovými oky v přes 1,6 do 2,0 m</t>
  </si>
  <si>
    <t>552572747</t>
  </si>
  <si>
    <t>Rozebrání oplocení z pletiva drátěného se čtvercovými oky, výšky přes 1,6 do 2,0 m</t>
  </si>
  <si>
    <t>https://podminky.urs.cz/item/CS_URS_2026_01/966071822</t>
  </si>
  <si>
    <t>6+6</t>
  </si>
  <si>
    <t>997</t>
  </si>
  <si>
    <t>Doprava suti a vybouraných hmot</t>
  </si>
  <si>
    <t>61</t>
  </si>
  <si>
    <t>997221551</t>
  </si>
  <si>
    <t>Vodorovná doprava suti ze sypkých materiálů do 1 km</t>
  </si>
  <si>
    <t>1556103396</t>
  </si>
  <si>
    <t>Vodorovná doprava suti bez naložení, ale se složením a s hrubým urovnáním ze sypkých materiálů, na vzdálenost do 1 km</t>
  </si>
  <si>
    <t>https://podminky.urs.cz/item/CS_URS_2026_01/997221551</t>
  </si>
  <si>
    <t>212,289-0,03</t>
  </si>
  <si>
    <t>62</t>
  </si>
  <si>
    <t>997221559</t>
  </si>
  <si>
    <t>Příplatek ZKD 1 km u vodorovné dopravy suti ze sypkých materiálů</t>
  </si>
  <si>
    <t>786396785</t>
  </si>
  <si>
    <t>Vodorovná doprava suti bez naložení, ale se složením a s hrubým urovnáním ze sypkých materiálů, na vzdálenost Příplatek k ceně za každý další započatý 1 km přes 1 km</t>
  </si>
  <si>
    <t>https://podminky.urs.cz/item/CS_URS_2026_01/997221559</t>
  </si>
  <si>
    <t>sut*5</t>
  </si>
  <si>
    <t>1,32*20</t>
  </si>
  <si>
    <t>63</t>
  </si>
  <si>
    <t>997221571</t>
  </si>
  <si>
    <t>Vodorovná doprava vybouraných hmot do 1 km</t>
  </si>
  <si>
    <t>2024706342</t>
  </si>
  <si>
    <t>Vodorovná doprava vybouraných hmot bez naložení, ale se složením a s hrubým urovnáním na vzdálenost do 1 km</t>
  </si>
  <si>
    <t>https://podminky.urs.cz/item/CS_URS_2026_01/997221571</t>
  </si>
  <si>
    <t>64</t>
  </si>
  <si>
    <t>997221579</t>
  </si>
  <si>
    <t>Příplatek ZKD 1 km u vodorovné dopravy vybouraných hmot</t>
  </si>
  <si>
    <t>1294910777</t>
  </si>
  <si>
    <t>Vodorovná doprava vybouraných hmot bez naložení, ale se složením a s hrubým urovnáním na vzdálenost Příplatek k ceně za každý další započatý 1 km přes 1 km</t>
  </si>
  <si>
    <t>https://podminky.urs.cz/item/CS_URS_2026_01/997221579</t>
  </si>
  <si>
    <t>5*0,03</t>
  </si>
  <si>
    <t>65</t>
  </si>
  <si>
    <t>997221612</t>
  </si>
  <si>
    <t>Nakládání vybouraných hmot na dopravní prostředky pro vodorovnou dopravu</t>
  </si>
  <si>
    <t>1466463574</t>
  </si>
  <si>
    <t>Nakládání na dopravní prostředky pro vodorovnou dopravu vybouraných hmot</t>
  </si>
  <si>
    <t>https://podminky.urs.cz/item/CS_URS_2026_01/997221612</t>
  </si>
  <si>
    <t>66</t>
  </si>
  <si>
    <t>997221861</t>
  </si>
  <si>
    <t>Poplatek za předání recyklačnímu zařízení stavebního odpadu z prostého betonu kód odpadu 17 01 01</t>
  </si>
  <si>
    <t>-266330917</t>
  </si>
  <si>
    <t>Poplatek za předání stavebního odpadu recyklačnímu zařízení z prostého betonu zatříděného do Katalogu odpadů pod kódem 17 01 01</t>
  </si>
  <si>
    <t>https://podminky.urs.cz/item/CS_URS_2026_01/997221861</t>
  </si>
  <si>
    <t>Poznámka k položce:_x000d_
Betonová suť bude uložena bez poplatků na skládce TSUB Králov</t>
  </si>
  <si>
    <t>beton_suť</t>
  </si>
  <si>
    <t>1,32+0,6+0,91+81,83+15,048+0,52</t>
  </si>
  <si>
    <t>67</t>
  </si>
  <si>
    <t>997221873</t>
  </si>
  <si>
    <t>1564054421</t>
  </si>
  <si>
    <t>Poplatek za předání stavebního odpadu recyklačnímu zařízení zeminy a kamení zatříděného do Katalogu odpadů pod kódem 17 05 04</t>
  </si>
  <si>
    <t>https://podminky.urs.cz/item/CS_URS_2026_01/997221873</t>
  </si>
  <si>
    <t>štěrky_suť</t>
  </si>
  <si>
    <t>96,27+14,442</t>
  </si>
  <si>
    <t>68</t>
  </si>
  <si>
    <t>997221875</t>
  </si>
  <si>
    <t>Poplatek za předání recyklačnímu zařízení stavebního odpadu asfaltového bez obsahu dehtu kód odpadu 17 03 02</t>
  </si>
  <si>
    <t>-1614348547</t>
  </si>
  <si>
    <t>Poplatek za předání stavebního odpadu recyklačnímu zařízení asfaltového bez obsahu dehtu zatříděného do Katalogu odpadů pod kódem 17 03 02</t>
  </si>
  <si>
    <t>https://podminky.urs.cz/item/CS_URS_2026_01/997221875</t>
  </si>
  <si>
    <t>asfalt_suť</t>
  </si>
  <si>
    <t>1,32</t>
  </si>
  <si>
    <t>998</t>
  </si>
  <si>
    <t>Přesun hmot</t>
  </si>
  <si>
    <t>69</t>
  </si>
  <si>
    <t>998223011</t>
  </si>
  <si>
    <t>Přesun hmot pro pozemní komunikace s krytem dlážděným</t>
  </si>
  <si>
    <t>-697584929</t>
  </si>
  <si>
    <t>Přesun hmot pro pozemní komunikace s krytem dlážděným dopravní vzdálenost do 200 m jakékoliv délky objektu</t>
  </si>
  <si>
    <t>https://podminky.urs.cz/item/CS_URS_2026_01/998223011</t>
  </si>
  <si>
    <t>PSV</t>
  </si>
  <si>
    <t>Práce a dodávky PSV</t>
  </si>
  <si>
    <t>711</t>
  </si>
  <si>
    <t>Izolace proti vodě, vlhkosti a plynům</t>
  </si>
  <si>
    <t>70</t>
  </si>
  <si>
    <t xml:space="preserve">711132101_x000d_
</t>
  </si>
  <si>
    <t>Provedení izolace proti zemní vhkosti pásy na sucho svislé AIP nebo tkaninou</t>
  </si>
  <si>
    <t>1164651537</t>
  </si>
  <si>
    <t>0,5*(4,1+16,4+22,1+1,4+9,7)</t>
  </si>
  <si>
    <t>71</t>
  </si>
  <si>
    <t>28323005</t>
  </si>
  <si>
    <t>fólie profilovaná (nopová) drenážní HDPE s výškou nopů 8mm</t>
  </si>
  <si>
    <t>1090239930</t>
  </si>
  <si>
    <t>folie*1,15</t>
  </si>
  <si>
    <t>1244_2UB_uj_hris_VON - Oprava ploch pro pěší na hřišti v Újezdci u Luhačovic. VON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</si>
  <si>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</si>
  <si>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</si>
  <si>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</si>
  <si>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</si>
  <si>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</si>
  <si>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</si>
  <si>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</si>
  <si>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</si>
  <si>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zeměměřičské a projektové práce</t>
  </si>
  <si>
    <t>011114000</t>
  </si>
  <si>
    <t>Inženýrsko-geologický průzkum</t>
  </si>
  <si>
    <t>kpl</t>
  </si>
  <si>
    <t>1024</t>
  </si>
  <si>
    <t>1196518997</t>
  </si>
  <si>
    <t>https://podminky.urs.cz/item/CS_URS_2026_01/011114000</t>
  </si>
  <si>
    <t xml:space="preserve">Poznámka k položce:_x000d_
"Poznámka k položce:_x000d_
Zjištění hutnitelnosti podložní zeminy"_x000d_
</t>
  </si>
  <si>
    <t>012164000</t>
  </si>
  <si>
    <t>Vytyčení a zaměření inženýrských sítí</t>
  </si>
  <si>
    <t>-1128945203</t>
  </si>
  <si>
    <t>https://podminky.urs.cz/item/CS_URS_2026_01/012164000</t>
  </si>
  <si>
    <t>012344000</t>
  </si>
  <si>
    <t>Vytyčovací práce</t>
  </si>
  <si>
    <t>2039836896</t>
  </si>
  <si>
    <t>https://podminky.urs.cz/item/CS_URS_2026_01/012344000</t>
  </si>
  <si>
    <t xml:space="preserve">Poznámka k položce:_x000d_
"Poznámka k položce:_x000d_
Zahrnuje vytyčení hranic pozemků, výšková měření, určení průběhu nadzemního nebo podzemního stávajícího i plánovaného vedení, zaměření stávajícího objektu, měření profilů,jednání se správci apod.vč.zaměření skutečného stavu po výstavbě (protokol)""_x000d_
"_x000d_
</t>
  </si>
  <si>
    <t>012434000</t>
  </si>
  <si>
    <t>Geodetická aktualizační dokumentace (GAD DTM)</t>
  </si>
  <si>
    <t>655501678</t>
  </si>
  <si>
    <t>https://podminky.urs.cz/item/CS_URS_2026_01/012434000</t>
  </si>
  <si>
    <t xml:space="preserve">Poznámka k položce:_x000d_
"Poznámka k položce:_x000d_
Informační systém Digitální mapy veřejné správy byl vytvořen Českým úřadem zeměměřickým a katastrálním na základě zákona č. 47/2020 Sb. z ledna 2020, kterým byl novelizován zákon č. 200/1994 Sb. o zeměměřictví."_x000d_
</t>
  </si>
  <si>
    <t>012444000</t>
  </si>
  <si>
    <t>Geodetické měření skutečného provedení stavby</t>
  </si>
  <si>
    <t>-759849810</t>
  </si>
  <si>
    <t>https://podminky.urs.cz/item/CS_URS_2026_01/012444000</t>
  </si>
  <si>
    <t>01320300R</t>
  </si>
  <si>
    <t>Fotodokumentace stavenistě před zahájením stavebních prací</t>
  </si>
  <si>
    <t>538319976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</si>
  <si>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</si>
  <si>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</si>
  <si>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013244000</t>
  </si>
  <si>
    <t>Dokumentace pro provádění stavby</t>
  </si>
  <si>
    <t>-1957187309</t>
  </si>
  <si>
    <t>https://podminky.urs.cz/item/CS_URS_2026_01/013244000</t>
  </si>
  <si>
    <t xml:space="preserve">Poznámka k položce:_x000d_
"Poznámka k položce:_x000d_
Upřesnění PD přechodného dopravního značení"_x000d_
</t>
  </si>
  <si>
    <t>013254000</t>
  </si>
  <si>
    <t>Dokumentace skutečného provedení stavby</t>
  </si>
  <si>
    <t>2048802162</t>
  </si>
  <si>
    <t>https://podminky.urs.cz/item/CS_URS_2026_01/013254000</t>
  </si>
  <si>
    <t xml:space="preserve">Poznámka k položce:_x000d_
"Poznámka k položce:_x000d_
Dokumentace skutečného provedení bude provedena podle následujících zásad:_x000d__x000d__x000d_
Do projektové dokumentace pro provedení stavby všech stavebních objektů a provozních souborů budou zřetelně vyznačeny všechny změny, k nimž došlo v průběhu zhotovení díla._x000d__x000d__x000d_
Ty části projektové dokumentace pro provedení stavby, u kterých nedošlo k žádným změnám, budou označeny nápisem """"""""""""""""beze změn""""""""""""""""._x000d__x000d__x000d_
Každý výkres dokumentace skutečného provedení stavby bude opatřen jménem a příjmením osoby, která změny zakreslila, jejím podpisem a razítkem zhotovitele._x000d__x000d__x000d_
U výkresů obsahujících změnu proti projektu pro provedení stavby bude přiložen i doklad, ze kterého bude vyplývat projednání změny s odpovědnou osobou objednatele a její souhlasné stanovisko._x000d__x000d__x000d_
Projektovou dokumentace skutečného provedení, se zakreslením změn, 2x v tištěné podobě, 1x v digitální podobě, která bude vytvořena ve formátu vektorové CAD grafiky DGN (BENTLEY MicroStation), DWG (AutoCAD Graphics Autodesk) a/nebo DXF (Data eXchange File). Textové části je možno vytvářet ve formátech RTF (Rich Text File) nebo DOC (Microsoft Word)._x000d__x000d_
Dokumentace skutečného provedení musí obsahovat:_x000d_
-Technickou zprávu, _x000d_
-Plány (výkresy) _x000d_
-Detaily_x000d_
_x000d__x000d_
DLE SMLOUVY O DÍLO  (vč.profesí)""_x000d_
"_x000d_
</t>
  </si>
  <si>
    <t>VRN3</t>
  </si>
  <si>
    <t>Zařízení staveniště</t>
  </si>
  <si>
    <t>030001000</t>
  </si>
  <si>
    <t>-846203177</t>
  </si>
  <si>
    <t>https://podminky.urs.cz/item/CS_URS_2026_01/030001000</t>
  </si>
  <si>
    <t>034203000</t>
  </si>
  <si>
    <t>Opatření na ochranu pozemků sousedních se staveništěm</t>
  </si>
  <si>
    <t>ks</t>
  </si>
  <si>
    <t>-544669754</t>
  </si>
  <si>
    <t>https://podminky.urs.cz/item/CS_URS_2026_01/034203000</t>
  </si>
  <si>
    <t>03430300R</t>
  </si>
  <si>
    <t xml:space="preserve">Zabezpečení vstupů do nemovistosti sousedící se stavbou </t>
  </si>
  <si>
    <t>194092133</t>
  </si>
  <si>
    <t>Zařízení staveniště zabezpečení staveniště Zabezpečení vstupů do nemovitosti sousedící se stavbou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</si>
  <si>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</si>
  <si>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034503000</t>
  </si>
  <si>
    <t>Informační tabule na staveništi</t>
  </si>
  <si>
    <t>-962087610</t>
  </si>
  <si>
    <t>https://podminky.urs.cz/item/CS_URS_2026_01/034503000</t>
  </si>
  <si>
    <t>039002000</t>
  </si>
  <si>
    <t>Zrušení zařízení staveniště</t>
  </si>
  <si>
    <t>-1306652475</t>
  </si>
  <si>
    <t>https://podminky.urs.cz/item/CS_URS_2026_01/039002000</t>
  </si>
  <si>
    <t>VRN4</t>
  </si>
  <si>
    <t>Inženýrská činnost</t>
  </si>
  <si>
    <t>043134000</t>
  </si>
  <si>
    <t>Zkoušky zatěžovací</t>
  </si>
  <si>
    <t>1244800829</t>
  </si>
  <si>
    <t>https://podminky.urs.cz/item/CS_URS_2026_01/043134000</t>
  </si>
  <si>
    <t xml:space="preserve">Poznámka k položce:_x000d_
"Poznámka k položce:_x000d_
Zkouška únosnosti zemní pláně včetně vyhodnocení"_x000d_
</t>
  </si>
  <si>
    <t>045002000</t>
  </si>
  <si>
    <t>Kompletační a koordinační činnost</t>
  </si>
  <si>
    <t>-1180741645</t>
  </si>
  <si>
    <t>https://podminky.urs.cz/item/CS_URS_2026_01/045002000</t>
  </si>
  <si>
    <t xml:space="preserve">Poznámka k položce:_x000d_
"Poznámka k položce:_x000d_
Jedná se o zajišťování:_x000d__x000d__x000d_
* činností souvisejících se zakázkou-tj.účastí všech zainteresovaných osob ve všech fázích přípravy,realizace i dokončení zakázky,komplexního vyzkoušení a měření, odstranění vad díla podléhajících záruční lhůtě._x000d__x000d__x000d_
* poradenství (technická pomoc,aj.)_x000d__x000d__x000d_
* zpracování technologických postupů prováděných prací*podkladů (výkresů,rozpočtů,posudků,zkoušek,protokolů apod.)včetně zakreslování změn do výkresů, ke kterým došlo v průběhu výstavby._x000d__x000d__x000d_
* účasti zástupců zainteresovaných stran na jednáních,zkouškách,odevzdávání a přebírání konstrukcí,objektů a celků._x000d__x000d__x000d_
* kontroly činností na staveništi,výše uvedených činností i souvisejících správních činností._x000d__x000d__x000d_
*vypracování provozních řádů, návodů na provoz a údržbu,uživatelská dokumentace (návod k použití)_x000d__x000d_
*zpracování podrobné fotodokumentace v průběhu provádění stavby (zejména před zakrytím instalovaných konstrukcí a prvků instalací)_x000d__x000d_
*předložení výsledku hygienického rozboru vody dle požadavků KHS_x000d__x000d__x000d_
Předání záručních listů, popř. návodů k obsluze v českém jazyce._x000d__x000d__x000d_
Zajištění a předání atestů a dokladů o požadovaných vlastnostech výrobků k předání předmětu veřejné zakázky ( vč.případných prohlášení o shodě dle zákona č. 22/1997 Sb. O technických požadavcích na výrobky)._x000d__x000d__x000d_
Zajištění a provedení všech nutných zkoušek dle norem ČSN případně jiných norem, revizí (vč.revizí a zkoušek pro profese:EL,VZT,ÚT,ZTI,MaR,přípojky,apod.) vztahujících se k prováděnému předmětu veřejné zakázky, vč. pořízení protokolů (např.odtrhové zkoušky,výtažné,únosnost podloží,apod.)._x000d__x000d__x000d_
Oznámení zahájení stavebních prací správcům sítí před zahájením prací v souladu s projektovou dokumentací, platnými rozhodnutími a vyjádřeními._x000d__x000d__x000d_
Předložení dokladů o nezávadném zneškodňování odpadu._x000d__x000d__x000d_
_x000d__x000d__x000d_
ROZSAH JE DÁN SMLUVNÍMI PODMÍNKAMI._x000d_""_x000d_
"_x000d_
</t>
  </si>
  <si>
    <t>VRN7</t>
  </si>
  <si>
    <t>Provozní vlivy</t>
  </si>
  <si>
    <t>071203000</t>
  </si>
  <si>
    <t>Provoz dalšího subjektu</t>
  </si>
  <si>
    <t>817087145</t>
  </si>
  <si>
    <t>https://podminky.urs.cz/item/CS_URS_2026_01/071203000</t>
  </si>
  <si>
    <t xml:space="preserve">Poznámka k položce:_x000d_
"Poznámka k položce:_x000d_
Ztížené provádění stavby z důvodu provozu třetích subjektů (provozovny, podnikatelské subjekty, soukromé odsoby, IZS, atd."_x000d_
</t>
  </si>
  <si>
    <t>075103000</t>
  </si>
  <si>
    <t>Ochranná pásma elektrického vedení</t>
  </si>
  <si>
    <t>1378376154</t>
  </si>
  <si>
    <t>https://podminky.urs.cz/item/CS_URS_2026_01/075103000</t>
  </si>
  <si>
    <t xml:space="preserve">Poznámka k položce:_x000d_
"Poznámka k položce:_x000d_
Ztížené provádění stavby v blízkosti elektrického a sdělovacího (telefon) vedení"_x000d_
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</si>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</sst>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123" TargetMode="External" /><Relationship Id="rId2" Type="http://schemas.openxmlformats.org/officeDocument/2006/relationships/hyperlink" Target="https://podminky.urs.cz/item/CS_URS_2026_01/113106132" TargetMode="External" /><Relationship Id="rId3" Type="http://schemas.openxmlformats.org/officeDocument/2006/relationships/hyperlink" Target="https://podminky.urs.cz/item/CS_URS_2026_01/113107312" TargetMode="External" /><Relationship Id="rId4" Type="http://schemas.openxmlformats.org/officeDocument/2006/relationships/hyperlink" Target="https://podminky.urs.cz/item/CS_URS_2026_01/113107322" TargetMode="External" /><Relationship Id="rId5" Type="http://schemas.openxmlformats.org/officeDocument/2006/relationships/hyperlink" Target="https://podminky.urs.cz/item/CS_URS_2026_01/113107331" TargetMode="External" /><Relationship Id="rId6" Type="http://schemas.openxmlformats.org/officeDocument/2006/relationships/hyperlink" Target="https://podminky.urs.cz/item/CS_URS_2026_01/113107342" TargetMode="External" /><Relationship Id="rId7" Type="http://schemas.openxmlformats.org/officeDocument/2006/relationships/hyperlink" Target="https://podminky.urs.cz/item/CS_URS_2026_01/113204111" TargetMode="External" /><Relationship Id="rId8" Type="http://schemas.openxmlformats.org/officeDocument/2006/relationships/hyperlink" Target="https://podminky.urs.cz/item/CS_URS_2026_01/119001421" TargetMode="External" /><Relationship Id="rId9" Type="http://schemas.openxmlformats.org/officeDocument/2006/relationships/hyperlink" Target="https://podminky.urs.cz/item/CS_URS_2026_01/122151401" TargetMode="External" /><Relationship Id="rId10" Type="http://schemas.openxmlformats.org/officeDocument/2006/relationships/hyperlink" Target="https://podminky.urs.cz/item/CS_URS_2026_01/122252203" TargetMode="External" /><Relationship Id="rId11" Type="http://schemas.openxmlformats.org/officeDocument/2006/relationships/hyperlink" Target="https://podminky.urs.cz/item/CS_URS_2026_01/129001101" TargetMode="External" /><Relationship Id="rId12" Type="http://schemas.openxmlformats.org/officeDocument/2006/relationships/hyperlink" Target="https://podminky.urs.cz/item/CS_URS_2026_01/132251101" TargetMode="External" /><Relationship Id="rId13" Type="http://schemas.openxmlformats.org/officeDocument/2006/relationships/hyperlink" Target="https://podminky.urs.cz/item/CS_URS_2026_01/162751113" TargetMode="External" /><Relationship Id="rId14" Type="http://schemas.openxmlformats.org/officeDocument/2006/relationships/hyperlink" Target="https://podminky.urs.cz/item/CS_URS_2026_01/162751113" TargetMode="External" /><Relationship Id="rId15" Type="http://schemas.openxmlformats.org/officeDocument/2006/relationships/hyperlink" Target="https://podminky.urs.cz/item/CS_URS_2026_01/162751117" TargetMode="External" /><Relationship Id="rId16" Type="http://schemas.openxmlformats.org/officeDocument/2006/relationships/hyperlink" Target="https://podminky.urs.cz/item/CS_URS_2026_01/167151101" TargetMode="External" /><Relationship Id="rId17" Type="http://schemas.openxmlformats.org/officeDocument/2006/relationships/hyperlink" Target="https://podminky.urs.cz/item/CS_URS_2026_01/171152101" TargetMode="External" /><Relationship Id="rId18" Type="http://schemas.openxmlformats.org/officeDocument/2006/relationships/hyperlink" Target="https://podminky.urs.cz/item/CS_URS_2026_01/171201231" TargetMode="External" /><Relationship Id="rId19" Type="http://schemas.openxmlformats.org/officeDocument/2006/relationships/hyperlink" Target="https://podminky.urs.cz/item/CS_URS_2026_01/171251201" TargetMode="External" /><Relationship Id="rId20" Type="http://schemas.openxmlformats.org/officeDocument/2006/relationships/hyperlink" Target="https://podminky.urs.cz/item/CS_URS_2026_01/174151101" TargetMode="External" /><Relationship Id="rId21" Type="http://schemas.openxmlformats.org/officeDocument/2006/relationships/hyperlink" Target="https://podminky.urs.cz/item/CS_URS_2026_01/175111101" TargetMode="External" /><Relationship Id="rId22" Type="http://schemas.openxmlformats.org/officeDocument/2006/relationships/hyperlink" Target="https://podminky.urs.cz/item/CS_URS_2026_01/181111111" TargetMode="External" /><Relationship Id="rId23" Type="http://schemas.openxmlformats.org/officeDocument/2006/relationships/hyperlink" Target="https://podminky.urs.cz/item/CS_URS_2026_01/181351003" TargetMode="External" /><Relationship Id="rId24" Type="http://schemas.openxmlformats.org/officeDocument/2006/relationships/hyperlink" Target="https://podminky.urs.cz/item/CS_URS_2026_01/181411131" TargetMode="External" /><Relationship Id="rId25" Type="http://schemas.openxmlformats.org/officeDocument/2006/relationships/hyperlink" Target="https://podminky.urs.cz/item/CS_URS_2026_01/181951112" TargetMode="External" /><Relationship Id="rId26" Type="http://schemas.openxmlformats.org/officeDocument/2006/relationships/hyperlink" Target="https://podminky.urs.cz/item/CS_URS_2026_01/184818239" TargetMode="External" /><Relationship Id="rId27" Type="http://schemas.openxmlformats.org/officeDocument/2006/relationships/hyperlink" Target="https://podminky.urs.cz/item/CS_URS_2026_01/564831111" TargetMode="External" /><Relationship Id="rId28" Type="http://schemas.openxmlformats.org/officeDocument/2006/relationships/hyperlink" Target="https://podminky.urs.cz/item/CS_URS_2026_01/564851111" TargetMode="External" /><Relationship Id="rId29" Type="http://schemas.openxmlformats.org/officeDocument/2006/relationships/hyperlink" Target="https://podminky.urs.cz/item/CS_URS_2026_01/564861011" TargetMode="External" /><Relationship Id="rId30" Type="http://schemas.openxmlformats.org/officeDocument/2006/relationships/hyperlink" Target="https://podminky.urs.cz/item/CS_URS_2026_01/564951313" TargetMode="External" /><Relationship Id="rId31" Type="http://schemas.openxmlformats.org/officeDocument/2006/relationships/hyperlink" Target="https://podminky.urs.cz/item/CS_URS_2026_01/565155001" TargetMode="External" /><Relationship Id="rId32" Type="http://schemas.openxmlformats.org/officeDocument/2006/relationships/hyperlink" Target="https://podminky.urs.cz/item/CS_URS_2026_01/567122111" TargetMode="External" /><Relationship Id="rId33" Type="http://schemas.openxmlformats.org/officeDocument/2006/relationships/hyperlink" Target="https://podminky.urs.cz/item/CS_URS_2026_01/567124111" TargetMode="External" /><Relationship Id="rId34" Type="http://schemas.openxmlformats.org/officeDocument/2006/relationships/hyperlink" Target="https://podminky.urs.cz/item/CS_URS_2026_01/569851111" TargetMode="External" /><Relationship Id="rId35" Type="http://schemas.openxmlformats.org/officeDocument/2006/relationships/hyperlink" Target="https://podminky.urs.cz/item/CS_URS_2026_01/573231107" TargetMode="External" /><Relationship Id="rId36" Type="http://schemas.openxmlformats.org/officeDocument/2006/relationships/hyperlink" Target="https://podminky.urs.cz/item/CS_URS_2026_01/577145011" TargetMode="External" /><Relationship Id="rId37" Type="http://schemas.openxmlformats.org/officeDocument/2006/relationships/hyperlink" Target="https://podminky.urs.cz/item/CS_URS_2026_01/596211112" TargetMode="External" /><Relationship Id="rId38" Type="http://schemas.openxmlformats.org/officeDocument/2006/relationships/hyperlink" Target="https://podminky.urs.cz/item/CS_URS_2026_01/899132121" TargetMode="External" /><Relationship Id="rId39" Type="http://schemas.openxmlformats.org/officeDocument/2006/relationships/hyperlink" Target="https://podminky.urs.cz/item/CS_URS_2026_01/899133211" TargetMode="External" /><Relationship Id="rId40" Type="http://schemas.openxmlformats.org/officeDocument/2006/relationships/hyperlink" Target="https://podminky.urs.cz/item/CS_URS_2026_01/899623141" TargetMode="External" /><Relationship Id="rId41" Type="http://schemas.openxmlformats.org/officeDocument/2006/relationships/hyperlink" Target="https://podminky.urs.cz/item/CS_URS_2026_01/916131213" TargetMode="External" /><Relationship Id="rId42" Type="http://schemas.openxmlformats.org/officeDocument/2006/relationships/hyperlink" Target="https://podminky.urs.cz/item/CS_URS_2026_01/916231213" TargetMode="External" /><Relationship Id="rId43" Type="http://schemas.openxmlformats.org/officeDocument/2006/relationships/hyperlink" Target="https://podminky.urs.cz/item/CS_URS_2026_01/919732211" TargetMode="External" /><Relationship Id="rId44" Type="http://schemas.openxmlformats.org/officeDocument/2006/relationships/hyperlink" Target="https://podminky.urs.cz/item/CS_URS_2026_01/919735111" TargetMode="External" /><Relationship Id="rId45" Type="http://schemas.openxmlformats.org/officeDocument/2006/relationships/hyperlink" Target="https://podminky.urs.cz/item/CS_URS_2026_01/919735122" TargetMode="External" /><Relationship Id="rId46" Type="http://schemas.openxmlformats.org/officeDocument/2006/relationships/hyperlink" Target="https://podminky.urs.cz/item/CS_URS_2026_01/966071822" TargetMode="External" /><Relationship Id="rId47" Type="http://schemas.openxmlformats.org/officeDocument/2006/relationships/hyperlink" Target="https://podminky.urs.cz/item/CS_URS_2026_01/997221551" TargetMode="External" /><Relationship Id="rId48" Type="http://schemas.openxmlformats.org/officeDocument/2006/relationships/hyperlink" Target="https://podminky.urs.cz/item/CS_URS_2026_01/997221559" TargetMode="External" /><Relationship Id="rId49" Type="http://schemas.openxmlformats.org/officeDocument/2006/relationships/hyperlink" Target="https://podminky.urs.cz/item/CS_URS_2026_01/997221571" TargetMode="External" /><Relationship Id="rId50" Type="http://schemas.openxmlformats.org/officeDocument/2006/relationships/hyperlink" Target="https://podminky.urs.cz/item/CS_URS_2026_01/997221579" TargetMode="External" /><Relationship Id="rId51" Type="http://schemas.openxmlformats.org/officeDocument/2006/relationships/hyperlink" Target="https://podminky.urs.cz/item/CS_URS_2026_01/997221612" TargetMode="External" /><Relationship Id="rId52" Type="http://schemas.openxmlformats.org/officeDocument/2006/relationships/hyperlink" Target="https://podminky.urs.cz/item/CS_URS_2026_01/997221861" TargetMode="External" /><Relationship Id="rId53" Type="http://schemas.openxmlformats.org/officeDocument/2006/relationships/hyperlink" Target="https://podminky.urs.cz/item/CS_URS_2026_01/997221873" TargetMode="External" /><Relationship Id="rId54" Type="http://schemas.openxmlformats.org/officeDocument/2006/relationships/hyperlink" Target="https://podminky.urs.cz/item/CS_URS_2026_01/997221875" TargetMode="External" /><Relationship Id="rId55" Type="http://schemas.openxmlformats.org/officeDocument/2006/relationships/hyperlink" Target="https://podminky.urs.cz/item/CS_URS_2026_01/998223011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011114000" TargetMode="External" /><Relationship Id="rId2" Type="http://schemas.openxmlformats.org/officeDocument/2006/relationships/hyperlink" Target="https://podminky.urs.cz/item/CS_URS_2026_01/012164000" TargetMode="External" /><Relationship Id="rId3" Type="http://schemas.openxmlformats.org/officeDocument/2006/relationships/hyperlink" Target="https://podminky.urs.cz/item/CS_URS_2026_01/012344000" TargetMode="External" /><Relationship Id="rId4" Type="http://schemas.openxmlformats.org/officeDocument/2006/relationships/hyperlink" Target="https://podminky.urs.cz/item/CS_URS_2026_01/012434000" TargetMode="External" /><Relationship Id="rId5" Type="http://schemas.openxmlformats.org/officeDocument/2006/relationships/hyperlink" Target="https://podminky.urs.cz/item/CS_URS_2026_01/012444000" TargetMode="External" /><Relationship Id="rId6" Type="http://schemas.openxmlformats.org/officeDocument/2006/relationships/hyperlink" Target="https://podminky.urs.cz/item/CS_URS_2026_01/013244000" TargetMode="External" /><Relationship Id="rId7" Type="http://schemas.openxmlformats.org/officeDocument/2006/relationships/hyperlink" Target="https://podminky.urs.cz/item/CS_URS_2026_01/013254000" TargetMode="External" /><Relationship Id="rId8" Type="http://schemas.openxmlformats.org/officeDocument/2006/relationships/hyperlink" Target="https://podminky.urs.cz/item/CS_URS_2026_01/030001000" TargetMode="External" /><Relationship Id="rId9" Type="http://schemas.openxmlformats.org/officeDocument/2006/relationships/hyperlink" Target="https://podminky.urs.cz/item/CS_URS_2026_01/034203000" TargetMode="External" /><Relationship Id="rId10" Type="http://schemas.openxmlformats.org/officeDocument/2006/relationships/hyperlink" Target="https://podminky.urs.cz/item/CS_URS_2026_01/034503000" TargetMode="External" /><Relationship Id="rId11" Type="http://schemas.openxmlformats.org/officeDocument/2006/relationships/hyperlink" Target="https://podminky.urs.cz/item/CS_URS_2026_01/039002000" TargetMode="External" /><Relationship Id="rId12" Type="http://schemas.openxmlformats.org/officeDocument/2006/relationships/hyperlink" Target="https://podminky.urs.cz/item/CS_URS_2026_01/043134000" TargetMode="External" /><Relationship Id="rId13" Type="http://schemas.openxmlformats.org/officeDocument/2006/relationships/hyperlink" Target="https://podminky.urs.cz/item/CS_URS_2026_01/045002000" TargetMode="External" /><Relationship Id="rId14" Type="http://schemas.openxmlformats.org/officeDocument/2006/relationships/hyperlink" Target="https://podminky.urs.cz/item/CS_URS_2026_01/071203000" TargetMode="External" /><Relationship Id="rId15" Type="http://schemas.openxmlformats.org/officeDocument/2006/relationships/hyperlink" Target="https://podminky.urs.cz/item/CS_URS_2026_01/075103000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95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1244_UB_uj_hriste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ploch pro pěší na hřišti v Újezdci u Luhačovic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Uherský Brod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29. 1. 2026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TSUB, Uherský Brod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Kunčík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Ing. Kunčík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37.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'1244_1UB_uj_hris_ZRN - Op...'!J30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'1244_1UB_uj_hris_ZRN - Op...'!P126</f>
        <v>0</v>
      </c>
      <c r="AV95" s="127">
        <f>'1244_1UB_uj_hris_ZRN - Op...'!J33</f>
        <v>0</v>
      </c>
      <c r="AW95" s="127">
        <f>'1244_1UB_uj_hris_ZRN - Op...'!J34</f>
        <v>0</v>
      </c>
      <c r="AX95" s="127">
        <f>'1244_1UB_uj_hris_ZRN - Op...'!J35</f>
        <v>0</v>
      </c>
      <c r="AY95" s="127">
        <f>'1244_1UB_uj_hris_ZRN - Op...'!J36</f>
        <v>0</v>
      </c>
      <c r="AZ95" s="127">
        <f>'1244_1UB_uj_hris_ZRN - Op...'!F33</f>
        <v>0</v>
      </c>
      <c r="BA95" s="127">
        <f>'1244_1UB_uj_hris_ZRN - Op...'!F34</f>
        <v>0</v>
      </c>
      <c r="BB95" s="127">
        <f>'1244_1UB_uj_hris_ZRN - Op...'!F35</f>
        <v>0</v>
      </c>
      <c r="BC95" s="127">
        <f>'1244_1UB_uj_hris_ZRN - Op...'!F36</f>
        <v>0</v>
      </c>
      <c r="BD95" s="129">
        <f>'1244_1UB_uj_hris_ZRN - Op...'!F37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7" customFormat="1" ht="37.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'1244_2UB_uj_hris_VON - Op...'!J30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31">
        <v>0</v>
      </c>
      <c r="AT96" s="132">
        <f>ROUND(SUM(AV96:AW96),2)</f>
        <v>0</v>
      </c>
      <c r="AU96" s="133">
        <f>'1244_2UB_uj_hris_VON - Op...'!P121</f>
        <v>0</v>
      </c>
      <c r="AV96" s="132">
        <f>'1244_2UB_uj_hris_VON - Op...'!J33</f>
        <v>0</v>
      </c>
      <c r="AW96" s="132">
        <f>'1244_2UB_uj_hris_VON - Op...'!J34</f>
        <v>0</v>
      </c>
      <c r="AX96" s="132">
        <f>'1244_2UB_uj_hris_VON - Op...'!J35</f>
        <v>0</v>
      </c>
      <c r="AY96" s="132">
        <f>'1244_2UB_uj_hris_VON - Op...'!J36</f>
        <v>0</v>
      </c>
      <c r="AZ96" s="132">
        <f>'1244_2UB_uj_hris_VON - Op...'!F33</f>
        <v>0</v>
      </c>
      <c r="BA96" s="132">
        <f>'1244_2UB_uj_hris_VON - Op...'!F34</f>
        <v>0</v>
      </c>
      <c r="BB96" s="132">
        <f>'1244_2UB_uj_hris_VON - Op...'!F35</f>
        <v>0</v>
      </c>
      <c r="BC96" s="132">
        <f>'1244_2UB_uj_hris_VON - Op...'!F36</f>
        <v>0</v>
      </c>
      <c r="BD96" s="134">
        <f>'1244_2UB_uj_hris_VON - Op...'!F37</f>
        <v>0</v>
      </c>
      <c r="BE96" s="7"/>
      <c r="BT96" s="130" t="s">
        <v>86</v>
      </c>
      <c r="BV96" s="130" t="s">
        <v>80</v>
      </c>
      <c r="BW96" s="130" t="s">
        <v>91</v>
      </c>
      <c r="BX96" s="130" t="s">
        <v>5</v>
      </c>
      <c r="CL96" s="130" t="s">
        <v>1</v>
      </c>
      <c r="CM96" s="130" t="s">
        <v>88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2NUpgDYiLOexx7dfalMPVIws2GxUJUdez9XqeC89HSm+w9BZ78Lb48yLEq/Ccuk1XjIukAP8IIJ9kGICRnbp5A==" hashValue="1RfwKY5ZUF8pLV2O3mTZ7V0ShvYcEbA5eWI7/ZeAnPf8b7cLGjKOpUqLiWdzBLoOEbQzrMtkQPu/vjzj/Yfga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244_1UB_uj_hris_ZRN - Op...'!C2" display="/"/>
    <hyperlink ref="A96" location="'1244_2UB_uj_hris_VON - O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  <c r="AZ2" s="135" t="s">
        <v>92</v>
      </c>
      <c r="BA2" s="135" t="s">
        <v>1</v>
      </c>
      <c r="BB2" s="135" t="s">
        <v>1</v>
      </c>
      <c r="BC2" s="135" t="s">
        <v>93</v>
      </c>
      <c r="BD2" s="135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88</v>
      </c>
      <c r="AZ3" s="135" t="s">
        <v>94</v>
      </c>
      <c r="BA3" s="135" t="s">
        <v>1</v>
      </c>
      <c r="BB3" s="135" t="s">
        <v>1</v>
      </c>
      <c r="BC3" s="135" t="s">
        <v>95</v>
      </c>
      <c r="BD3" s="135" t="s">
        <v>88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  <c r="AZ4" s="135" t="s">
        <v>97</v>
      </c>
      <c r="BA4" s="135" t="s">
        <v>1</v>
      </c>
      <c r="BB4" s="135" t="s">
        <v>1</v>
      </c>
      <c r="BC4" s="135" t="s">
        <v>98</v>
      </c>
      <c r="BD4" s="135" t="s">
        <v>88</v>
      </c>
    </row>
    <row r="5" s="1" customFormat="1" ht="6.96" customHeight="1">
      <c r="B5" s="19"/>
      <c r="L5" s="19"/>
      <c r="AZ5" s="135" t="s">
        <v>99</v>
      </c>
      <c r="BA5" s="135" t="s">
        <v>1</v>
      </c>
      <c r="BB5" s="135" t="s">
        <v>1</v>
      </c>
      <c r="BC5" s="135" t="s">
        <v>100</v>
      </c>
      <c r="BD5" s="135" t="s">
        <v>88</v>
      </c>
    </row>
    <row r="6" s="1" customFormat="1" ht="12" customHeight="1">
      <c r="B6" s="19"/>
      <c r="D6" s="140" t="s">
        <v>16</v>
      </c>
      <c r="L6" s="19"/>
      <c r="AZ6" s="135" t="s">
        <v>101</v>
      </c>
      <c r="BA6" s="135" t="s">
        <v>1</v>
      </c>
      <c r="BB6" s="135" t="s">
        <v>1</v>
      </c>
      <c r="BC6" s="135" t="s">
        <v>102</v>
      </c>
      <c r="BD6" s="135" t="s">
        <v>88</v>
      </c>
    </row>
    <row r="7" s="1" customFormat="1" ht="16.5" customHeight="1">
      <c r="B7" s="19"/>
      <c r="E7" s="141" t="str">
        <f>'Rekapitulace stavby'!K6</f>
        <v>Oprava ploch pro pěší na hřišti v Újezdci u Luhačovic</v>
      </c>
      <c r="F7" s="140"/>
      <c r="G7" s="140"/>
      <c r="H7" s="140"/>
      <c r="L7" s="19"/>
      <c r="AZ7" s="135" t="s">
        <v>103</v>
      </c>
      <c r="BA7" s="135" t="s">
        <v>1</v>
      </c>
      <c r="BB7" s="135" t="s">
        <v>1</v>
      </c>
      <c r="BC7" s="135" t="s">
        <v>104</v>
      </c>
      <c r="BD7" s="135" t="s">
        <v>88</v>
      </c>
    </row>
    <row r="8" s="2" customFormat="1" ht="12" customHeight="1">
      <c r="A8" s="37"/>
      <c r="B8" s="43"/>
      <c r="C8" s="37"/>
      <c r="D8" s="140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5" t="s">
        <v>106</v>
      </c>
      <c r="BA8" s="135" t="s">
        <v>1</v>
      </c>
      <c r="BB8" s="135" t="s">
        <v>1</v>
      </c>
      <c r="BC8" s="135" t="s">
        <v>107</v>
      </c>
      <c r="BD8" s="135" t="s">
        <v>88</v>
      </c>
    </row>
    <row r="9" s="2" customFormat="1" ht="16.5" customHeight="1">
      <c r="A9" s="37"/>
      <c r="B9" s="43"/>
      <c r="C9" s="37"/>
      <c r="D9" s="37"/>
      <c r="E9" s="142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5" t="s">
        <v>109</v>
      </c>
      <c r="BA9" s="135" t="s">
        <v>1</v>
      </c>
      <c r="BB9" s="135" t="s">
        <v>1</v>
      </c>
      <c r="BC9" s="135" t="s">
        <v>110</v>
      </c>
      <c r="BD9" s="135" t="s">
        <v>88</v>
      </c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35" t="s">
        <v>111</v>
      </c>
      <c r="BA10" s="135" t="s">
        <v>1</v>
      </c>
      <c r="BB10" s="135" t="s">
        <v>1</v>
      </c>
      <c r="BC10" s="135" t="s">
        <v>112</v>
      </c>
      <c r="BD10" s="135" t="s">
        <v>88</v>
      </c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35" t="s">
        <v>113</v>
      </c>
      <c r="BA11" s="135" t="s">
        <v>1</v>
      </c>
      <c r="BB11" s="135" t="s">
        <v>1</v>
      </c>
      <c r="BC11" s="135" t="s">
        <v>114</v>
      </c>
      <c r="BD11" s="135" t="s">
        <v>88</v>
      </c>
    </row>
    <row r="12" s="2" customFormat="1" ht="12" customHeight="1">
      <c r="A12" s="37"/>
      <c r="B12" s="43"/>
      <c r="C12" s="37"/>
      <c r="D12" s="140" t="s">
        <v>21</v>
      </c>
      <c r="E12" s="37"/>
      <c r="F12" s="143" t="s">
        <v>22</v>
      </c>
      <c r="G12" s="37"/>
      <c r="H12" s="37"/>
      <c r="I12" s="140" t="s">
        <v>23</v>
      </c>
      <c r="J12" s="144" t="str">
        <f>'Rekapitulace stavby'!AN8</f>
        <v>29. 1. 2026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35" t="s">
        <v>115</v>
      </c>
      <c r="BA12" s="135" t="s">
        <v>1</v>
      </c>
      <c r="BB12" s="135" t="s">
        <v>1</v>
      </c>
      <c r="BC12" s="135" t="s">
        <v>116</v>
      </c>
      <c r="BD12" s="135" t="s">
        <v>88</v>
      </c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35" t="s">
        <v>117</v>
      </c>
      <c r="BA13" s="135" t="s">
        <v>1</v>
      </c>
      <c r="BB13" s="135" t="s">
        <v>1</v>
      </c>
      <c r="BC13" s="135" t="s">
        <v>118</v>
      </c>
      <c r="BD13" s="135" t="s">
        <v>88</v>
      </c>
    </row>
    <row r="14" s="2" customFormat="1" ht="12" customHeight="1">
      <c r="A14" s="37"/>
      <c r="B14" s="43"/>
      <c r="C14" s="37"/>
      <c r="D14" s="140" t="s">
        <v>25</v>
      </c>
      <c r="E14" s="37"/>
      <c r="F14" s="37"/>
      <c r="G14" s="37"/>
      <c r="H14" s="37"/>
      <c r="I14" s="140" t="s">
        <v>26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35" t="s">
        <v>119</v>
      </c>
      <c r="BA14" s="135" t="s">
        <v>1</v>
      </c>
      <c r="BB14" s="135" t="s">
        <v>1</v>
      </c>
      <c r="BC14" s="135" t="s">
        <v>104</v>
      </c>
      <c r="BD14" s="135" t="s">
        <v>88</v>
      </c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35" t="s">
        <v>120</v>
      </c>
      <c r="BA15" s="135" t="s">
        <v>1</v>
      </c>
      <c r="BB15" s="135" t="s">
        <v>1</v>
      </c>
      <c r="BC15" s="135" t="s">
        <v>121</v>
      </c>
      <c r="BD15" s="135" t="s">
        <v>88</v>
      </c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35" t="s">
        <v>122</v>
      </c>
      <c r="BA16" s="135" t="s">
        <v>1</v>
      </c>
      <c r="BB16" s="135" t="s">
        <v>1</v>
      </c>
      <c r="BC16" s="135" t="s">
        <v>123</v>
      </c>
      <c r="BD16" s="135" t="s">
        <v>88</v>
      </c>
    </row>
    <row r="17" s="2" customFormat="1" ht="12" customHeight="1">
      <c r="A17" s="37"/>
      <c r="B17" s="43"/>
      <c r="C17" s="37"/>
      <c r="D17" s="140" t="s">
        <v>29</v>
      </c>
      <c r="E17" s="37"/>
      <c r="F17" s="37"/>
      <c r="G17" s="37"/>
      <c r="H17" s="37"/>
      <c r="I17" s="140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35" t="s">
        <v>124</v>
      </c>
      <c r="BA17" s="135" t="s">
        <v>1</v>
      </c>
      <c r="BB17" s="135" t="s">
        <v>1</v>
      </c>
      <c r="BC17" s="135" t="s">
        <v>125</v>
      </c>
      <c r="BD17" s="135" t="s">
        <v>88</v>
      </c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35" t="s">
        <v>126</v>
      </c>
      <c r="BA18" s="135" t="s">
        <v>1</v>
      </c>
      <c r="BB18" s="135" t="s">
        <v>1</v>
      </c>
      <c r="BC18" s="135" t="s">
        <v>127</v>
      </c>
      <c r="BD18" s="135" t="s">
        <v>88</v>
      </c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35" t="s">
        <v>128</v>
      </c>
      <c r="BA19" s="135" t="s">
        <v>1</v>
      </c>
      <c r="BB19" s="135" t="s">
        <v>1</v>
      </c>
      <c r="BC19" s="135" t="s">
        <v>129</v>
      </c>
      <c r="BD19" s="135" t="s">
        <v>88</v>
      </c>
    </row>
    <row r="20" s="2" customFormat="1" ht="12" customHeight="1">
      <c r="A20" s="37"/>
      <c r="B20" s="43"/>
      <c r="C20" s="37"/>
      <c r="D20" s="140" t="s">
        <v>31</v>
      </c>
      <c r="E20" s="37"/>
      <c r="F20" s="37"/>
      <c r="G20" s="37"/>
      <c r="H20" s="37"/>
      <c r="I20" s="140" t="s">
        <v>26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35" t="s">
        <v>130</v>
      </c>
      <c r="BA20" s="135" t="s">
        <v>1</v>
      </c>
      <c r="BB20" s="135" t="s">
        <v>1</v>
      </c>
      <c r="BC20" s="135" t="s">
        <v>131</v>
      </c>
      <c r="BD20" s="135" t="s">
        <v>88</v>
      </c>
    </row>
    <row r="21" s="2" customFormat="1" ht="18" customHeight="1">
      <c r="A21" s="37"/>
      <c r="B21" s="43"/>
      <c r="C21" s="37"/>
      <c r="D21" s="37"/>
      <c r="E21" s="143" t="s">
        <v>32</v>
      </c>
      <c r="F21" s="37"/>
      <c r="G21" s="37"/>
      <c r="H21" s="37"/>
      <c r="I21" s="140" t="s">
        <v>28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35" t="s">
        <v>132</v>
      </c>
      <c r="BA21" s="135" t="s">
        <v>1</v>
      </c>
      <c r="BB21" s="135" t="s">
        <v>1</v>
      </c>
      <c r="BC21" s="135" t="s">
        <v>133</v>
      </c>
      <c r="BD21" s="135" t="s">
        <v>88</v>
      </c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35" t="s">
        <v>134</v>
      </c>
      <c r="BA22" s="135" t="s">
        <v>1</v>
      </c>
      <c r="BB22" s="135" t="s">
        <v>1</v>
      </c>
      <c r="BC22" s="135" t="s">
        <v>135</v>
      </c>
      <c r="BD22" s="135" t="s">
        <v>88</v>
      </c>
    </row>
    <row r="23" s="2" customFormat="1" ht="12" customHeight="1">
      <c r="A23" s="37"/>
      <c r="B23" s="43"/>
      <c r="C23" s="37"/>
      <c r="D23" s="140" t="s">
        <v>34</v>
      </c>
      <c r="E23" s="37"/>
      <c r="F23" s="37"/>
      <c r="G23" s="37"/>
      <c r="H23" s="37"/>
      <c r="I23" s="140" t="s">
        <v>26</v>
      </c>
      <c r="J23" s="143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35" t="s">
        <v>136</v>
      </c>
      <c r="BA23" s="135" t="s">
        <v>1</v>
      </c>
      <c r="BB23" s="135" t="s">
        <v>1</v>
      </c>
      <c r="BC23" s="135" t="s">
        <v>137</v>
      </c>
      <c r="BD23" s="135" t="s">
        <v>88</v>
      </c>
    </row>
    <row r="24" s="2" customFormat="1" ht="18" customHeight="1">
      <c r="A24" s="37"/>
      <c r="B24" s="43"/>
      <c r="C24" s="37"/>
      <c r="D24" s="37"/>
      <c r="E24" s="143" t="s">
        <v>32</v>
      </c>
      <c r="F24" s="37"/>
      <c r="G24" s="37"/>
      <c r="H24" s="37"/>
      <c r="I24" s="140" t="s">
        <v>28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35" t="s">
        <v>138</v>
      </c>
      <c r="BA24" s="135" t="s">
        <v>1</v>
      </c>
      <c r="BB24" s="135" t="s">
        <v>1</v>
      </c>
      <c r="BC24" s="135" t="s">
        <v>139</v>
      </c>
      <c r="BD24" s="135" t="s">
        <v>88</v>
      </c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35" t="s">
        <v>140</v>
      </c>
      <c r="BA25" s="135" t="s">
        <v>1</v>
      </c>
      <c r="BB25" s="135" t="s">
        <v>1</v>
      </c>
      <c r="BC25" s="135" t="s">
        <v>141</v>
      </c>
      <c r="BD25" s="135" t="s">
        <v>88</v>
      </c>
    </row>
    <row r="26" s="2" customFormat="1" ht="12" customHeight="1">
      <c r="A26" s="37"/>
      <c r="B26" s="43"/>
      <c r="C26" s="37"/>
      <c r="D26" s="140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07.25" customHeight="1">
      <c r="A27" s="145"/>
      <c r="B27" s="146"/>
      <c r="C27" s="145"/>
      <c r="D27" s="145"/>
      <c r="E27" s="147" t="s">
        <v>37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38</v>
      </c>
      <c r="E30" s="37"/>
      <c r="F30" s="37"/>
      <c r="G30" s="37"/>
      <c r="H30" s="37"/>
      <c r="I30" s="37"/>
      <c r="J30" s="151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40</v>
      </c>
      <c r="G32" s="37"/>
      <c r="H32" s="37"/>
      <c r="I32" s="152" t="s">
        <v>39</v>
      </c>
      <c r="J32" s="152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42</v>
      </c>
      <c r="E33" s="140" t="s">
        <v>43</v>
      </c>
      <c r="F33" s="154">
        <f>ROUND((SUM(BE126:BE417)),  2)</f>
        <v>0</v>
      </c>
      <c r="G33" s="37"/>
      <c r="H33" s="37"/>
      <c r="I33" s="155">
        <v>0.20999999999999999</v>
      </c>
      <c r="J33" s="154">
        <f>ROUND(((SUM(BE126:BE417))*I33),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44</v>
      </c>
      <c r="F34" s="154">
        <f>ROUND((SUM(BF126:BF417)),  2)</f>
        <v>0</v>
      </c>
      <c r="G34" s="37"/>
      <c r="H34" s="37"/>
      <c r="I34" s="155">
        <v>0.12</v>
      </c>
      <c r="J34" s="154">
        <f>ROUND(((SUM(BF126:BF417))*I34),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45</v>
      </c>
      <c r="F35" s="154">
        <f>ROUND((SUM(BG126:BG417)),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46</v>
      </c>
      <c r="F36" s="154">
        <f>ROUND((SUM(BH126:BH417)),  2)</f>
        <v>0</v>
      </c>
      <c r="G36" s="37"/>
      <c r="H36" s="37"/>
      <c r="I36" s="155">
        <v>0.12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47</v>
      </c>
      <c r="F37" s="154">
        <f>ROUND((SUM(BI126:BI417)),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Oprava ploch pro pěší na hřišti v Újezdci u Luhačovic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1244_1UB_uj_hris_ZRN - Oprava ploch pro pěší na hřišti v Újezdci u Luhačovic. ZRN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Uherský Brod</v>
      </c>
      <c r="G89" s="39"/>
      <c r="H89" s="39"/>
      <c r="I89" s="31" t="s">
        <v>23</v>
      </c>
      <c r="J89" s="78" t="str">
        <f>IF(J12="","",J12)</f>
        <v>29. 1. 2026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TSUB, Uherský Brod</v>
      </c>
      <c r="G91" s="39"/>
      <c r="H91" s="39"/>
      <c r="I91" s="31" t="s">
        <v>31</v>
      </c>
      <c r="J91" s="35" t="str">
        <f>E21</f>
        <v>Ing. Kunčík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Ing. Kunčík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143</v>
      </c>
      <c r="D94" s="176"/>
      <c r="E94" s="176"/>
      <c r="F94" s="176"/>
      <c r="G94" s="176"/>
      <c r="H94" s="176"/>
      <c r="I94" s="176"/>
      <c r="J94" s="177" t="s">
        <v>144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145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146</v>
      </c>
    </row>
    <row r="97" s="9" customFormat="1" ht="24.96" customHeight="1">
      <c r="A97" s="9"/>
      <c r="B97" s="179"/>
      <c r="C97" s="180"/>
      <c r="D97" s="181" t="s">
        <v>147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148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149</v>
      </c>
      <c r="E99" s="188"/>
      <c r="F99" s="188"/>
      <c r="G99" s="188"/>
      <c r="H99" s="188"/>
      <c r="I99" s="188"/>
      <c r="J99" s="189">
        <f>J259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150</v>
      </c>
      <c r="E100" s="188"/>
      <c r="F100" s="188"/>
      <c r="G100" s="188"/>
      <c r="H100" s="188"/>
      <c r="I100" s="188"/>
      <c r="J100" s="189">
        <f>J267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151</v>
      </c>
      <c r="E101" s="188"/>
      <c r="F101" s="188"/>
      <c r="G101" s="188"/>
      <c r="H101" s="188"/>
      <c r="I101" s="188"/>
      <c r="J101" s="189">
        <f>J328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152</v>
      </c>
      <c r="E102" s="188"/>
      <c r="F102" s="188"/>
      <c r="G102" s="188"/>
      <c r="H102" s="188"/>
      <c r="I102" s="188"/>
      <c r="J102" s="189">
        <f>J343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153</v>
      </c>
      <c r="E103" s="188"/>
      <c r="F103" s="188"/>
      <c r="G103" s="188"/>
      <c r="H103" s="188"/>
      <c r="I103" s="188"/>
      <c r="J103" s="189">
        <f>J372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154</v>
      </c>
      <c r="E104" s="188"/>
      <c r="F104" s="188"/>
      <c r="G104" s="188"/>
      <c r="H104" s="188"/>
      <c r="I104" s="188"/>
      <c r="J104" s="189">
        <f>J406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155</v>
      </c>
      <c r="E105" s="182"/>
      <c r="F105" s="182"/>
      <c r="G105" s="182"/>
      <c r="H105" s="182"/>
      <c r="I105" s="182"/>
      <c r="J105" s="183">
        <f>J410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156</v>
      </c>
      <c r="E106" s="188"/>
      <c r="F106" s="188"/>
      <c r="G106" s="188"/>
      <c r="H106" s="188"/>
      <c r="I106" s="188"/>
      <c r="J106" s="189">
        <f>J411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157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4" t="str">
        <f>E7</f>
        <v>Oprava ploch pro pěší na hřišti v Újezdci u Luhačovic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1244_1UB_uj_hris_ZRN - Oprava ploch pro pěší na hřišti v Újezdci u Luhačovic. ZRN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9"/>
      <c r="E120" s="39"/>
      <c r="F120" s="26" t="str">
        <f>F12</f>
        <v>Uherský Brod</v>
      </c>
      <c r="G120" s="39"/>
      <c r="H120" s="39"/>
      <c r="I120" s="31" t="s">
        <v>23</v>
      </c>
      <c r="J120" s="78" t="str">
        <f>IF(J12="","",J12)</f>
        <v>29. 1. 2026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25</v>
      </c>
      <c r="D122" s="39"/>
      <c r="E122" s="39"/>
      <c r="F122" s="26" t="str">
        <f>E15</f>
        <v>TSUB, Uherský Brod</v>
      </c>
      <c r="G122" s="39"/>
      <c r="H122" s="39"/>
      <c r="I122" s="31" t="s">
        <v>31</v>
      </c>
      <c r="J122" s="35" t="str">
        <f>E21</f>
        <v>Ing. Kunčík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9"/>
      <c r="E123" s="39"/>
      <c r="F123" s="26" t="str">
        <f>IF(E18="","",E18)</f>
        <v>Vyplň údaj</v>
      </c>
      <c r="G123" s="39"/>
      <c r="H123" s="39"/>
      <c r="I123" s="31" t="s">
        <v>34</v>
      </c>
      <c r="J123" s="35" t="str">
        <f>E24</f>
        <v>Ing. Kunčík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1"/>
      <c r="B125" s="192"/>
      <c r="C125" s="193" t="s">
        <v>158</v>
      </c>
      <c r="D125" s="194" t="s">
        <v>63</v>
      </c>
      <c r="E125" s="194" t="s">
        <v>59</v>
      </c>
      <c r="F125" s="194" t="s">
        <v>60</v>
      </c>
      <c r="G125" s="194" t="s">
        <v>159</v>
      </c>
      <c r="H125" s="194" t="s">
        <v>160</v>
      </c>
      <c r="I125" s="194" t="s">
        <v>161</v>
      </c>
      <c r="J125" s="194" t="s">
        <v>144</v>
      </c>
      <c r="K125" s="195" t="s">
        <v>162</v>
      </c>
      <c r="L125" s="196"/>
      <c r="M125" s="99" t="s">
        <v>1</v>
      </c>
      <c r="N125" s="100" t="s">
        <v>42</v>
      </c>
      <c r="O125" s="100" t="s">
        <v>163</v>
      </c>
      <c r="P125" s="100" t="s">
        <v>164</v>
      </c>
      <c r="Q125" s="100" t="s">
        <v>165</v>
      </c>
      <c r="R125" s="100" t="s">
        <v>166</v>
      </c>
      <c r="S125" s="100" t="s">
        <v>167</v>
      </c>
      <c r="T125" s="101" t="s">
        <v>168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7"/>
      <c r="B126" s="38"/>
      <c r="C126" s="106" t="s">
        <v>169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P127+P410</f>
        <v>0</v>
      </c>
      <c r="Q126" s="103"/>
      <c r="R126" s="199">
        <f>R127+R410</f>
        <v>238.01346044000002</v>
      </c>
      <c r="S126" s="103"/>
      <c r="T126" s="200">
        <f>T127+T410</f>
        <v>212.28875999999997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146</v>
      </c>
      <c r="BK126" s="201">
        <f>BK127+BK410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170</v>
      </c>
      <c r="F127" s="205" t="s">
        <v>171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P128+P259+P267+P328+P343+P372+P406</f>
        <v>0</v>
      </c>
      <c r="Q127" s="210"/>
      <c r="R127" s="211">
        <f>R128+R259+R267+R328+R343+R372+R406</f>
        <v>238.00419704000001</v>
      </c>
      <c r="S127" s="210"/>
      <c r="T127" s="212">
        <f>T128+T259+T267+T328+T343+T372+T406</f>
        <v>212.28875999999997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172</v>
      </c>
      <c r="BK127" s="215">
        <f>BK128+BK259+BK267+BK328+BK343+BK372+BK406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86</v>
      </c>
      <c r="F128" s="216" t="s">
        <v>173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SUM(P129:P258)</f>
        <v>0</v>
      </c>
      <c r="Q128" s="210"/>
      <c r="R128" s="211">
        <f>SUM(R129:R258)</f>
        <v>95.938590000000005</v>
      </c>
      <c r="S128" s="210"/>
      <c r="T128" s="212">
        <f>SUM(T129:T258)</f>
        <v>210.33899999999997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172</v>
      </c>
      <c r="BK128" s="215">
        <f>SUM(BK129:BK258)</f>
        <v>0</v>
      </c>
    </row>
    <row r="129" s="2" customFormat="1" ht="16.5" customHeight="1">
      <c r="A129" s="37"/>
      <c r="B129" s="38"/>
      <c r="C129" s="218" t="s">
        <v>86</v>
      </c>
      <c r="D129" s="218" t="s">
        <v>174</v>
      </c>
      <c r="E129" s="219" t="s">
        <v>175</v>
      </c>
      <c r="F129" s="220" t="s">
        <v>176</v>
      </c>
      <c r="G129" s="221" t="s">
        <v>177</v>
      </c>
      <c r="H129" s="222">
        <v>3.5</v>
      </c>
      <c r="I129" s="223"/>
      <c r="J129" s="224">
        <f>ROUND(I129*H129,2)</f>
        <v>0</v>
      </c>
      <c r="K129" s="220" t="s">
        <v>178</v>
      </c>
      <c r="L129" s="43"/>
      <c r="M129" s="225" t="s">
        <v>1</v>
      </c>
      <c r="N129" s="226" t="s">
        <v>43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0.26000000000000001</v>
      </c>
      <c r="T129" s="228">
        <f>S129*H129</f>
        <v>0.91000000000000003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179</v>
      </c>
      <c r="AT129" s="229" t="s">
        <v>174</v>
      </c>
      <c r="AU129" s="229" t="s">
        <v>88</v>
      </c>
      <c r="AY129" s="16" t="s">
        <v>172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86</v>
      </c>
      <c r="BK129" s="230">
        <f>ROUND(I129*H129,2)</f>
        <v>0</v>
      </c>
      <c r="BL129" s="16" t="s">
        <v>179</v>
      </c>
      <c r="BM129" s="229" t="s">
        <v>180</v>
      </c>
    </row>
    <row r="130" s="2" customFormat="1">
      <c r="A130" s="37"/>
      <c r="B130" s="38"/>
      <c r="C130" s="39"/>
      <c r="D130" s="231" t="s">
        <v>181</v>
      </c>
      <c r="E130" s="39"/>
      <c r="F130" s="232" t="s">
        <v>182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181</v>
      </c>
      <c r="AU130" s="16" t="s">
        <v>88</v>
      </c>
    </row>
    <row r="131" s="2" customFormat="1">
      <c r="A131" s="37"/>
      <c r="B131" s="38"/>
      <c r="C131" s="39"/>
      <c r="D131" s="236" t="s">
        <v>183</v>
      </c>
      <c r="E131" s="39"/>
      <c r="F131" s="237" t="s">
        <v>184</v>
      </c>
      <c r="G131" s="39"/>
      <c r="H131" s="39"/>
      <c r="I131" s="233"/>
      <c r="J131" s="39"/>
      <c r="K131" s="39"/>
      <c r="L131" s="43"/>
      <c r="M131" s="234"/>
      <c r="N131" s="23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183</v>
      </c>
      <c r="AU131" s="16" t="s">
        <v>88</v>
      </c>
    </row>
    <row r="132" s="13" customFormat="1">
      <c r="A132" s="13"/>
      <c r="B132" s="238"/>
      <c r="C132" s="239"/>
      <c r="D132" s="231" t="s">
        <v>185</v>
      </c>
      <c r="E132" s="240" t="s">
        <v>94</v>
      </c>
      <c r="F132" s="241" t="s">
        <v>186</v>
      </c>
      <c r="G132" s="239"/>
      <c r="H132" s="242">
        <v>3.5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185</v>
      </c>
      <c r="AU132" s="248" t="s">
        <v>88</v>
      </c>
      <c r="AV132" s="13" t="s">
        <v>88</v>
      </c>
      <c r="AW132" s="13" t="s">
        <v>33</v>
      </c>
      <c r="AX132" s="13" t="s">
        <v>86</v>
      </c>
      <c r="AY132" s="248" t="s">
        <v>172</v>
      </c>
    </row>
    <row r="133" s="2" customFormat="1" ht="21.75" customHeight="1">
      <c r="A133" s="37"/>
      <c r="B133" s="38"/>
      <c r="C133" s="218" t="s">
        <v>88</v>
      </c>
      <c r="D133" s="218" t="s">
        <v>174</v>
      </c>
      <c r="E133" s="219" t="s">
        <v>187</v>
      </c>
      <c r="F133" s="220" t="s">
        <v>188</v>
      </c>
      <c r="G133" s="221" t="s">
        <v>177</v>
      </c>
      <c r="H133" s="222">
        <v>320.89999999999998</v>
      </c>
      <c r="I133" s="223"/>
      <c r="J133" s="224">
        <f>ROUND(I133*H133,2)</f>
        <v>0</v>
      </c>
      <c r="K133" s="220" t="s">
        <v>178</v>
      </c>
      <c r="L133" s="43"/>
      <c r="M133" s="225" t="s">
        <v>1</v>
      </c>
      <c r="N133" s="226" t="s">
        <v>43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0.255</v>
      </c>
      <c r="T133" s="228">
        <f>S133*H133</f>
        <v>81.829499999999996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179</v>
      </c>
      <c r="AT133" s="229" t="s">
        <v>174</v>
      </c>
      <c r="AU133" s="229" t="s">
        <v>88</v>
      </c>
      <c r="AY133" s="16" t="s">
        <v>172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86</v>
      </c>
      <c r="BK133" s="230">
        <f>ROUND(I133*H133,2)</f>
        <v>0</v>
      </c>
      <c r="BL133" s="16" t="s">
        <v>179</v>
      </c>
      <c r="BM133" s="229" t="s">
        <v>189</v>
      </c>
    </row>
    <row r="134" s="2" customFormat="1">
      <c r="A134" s="37"/>
      <c r="B134" s="38"/>
      <c r="C134" s="39"/>
      <c r="D134" s="231" t="s">
        <v>181</v>
      </c>
      <c r="E134" s="39"/>
      <c r="F134" s="232" t="s">
        <v>190</v>
      </c>
      <c r="G134" s="39"/>
      <c r="H134" s="39"/>
      <c r="I134" s="233"/>
      <c r="J134" s="39"/>
      <c r="K134" s="39"/>
      <c r="L134" s="43"/>
      <c r="M134" s="234"/>
      <c r="N134" s="23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181</v>
      </c>
      <c r="AU134" s="16" t="s">
        <v>88</v>
      </c>
    </row>
    <row r="135" s="2" customFormat="1">
      <c r="A135" s="37"/>
      <c r="B135" s="38"/>
      <c r="C135" s="39"/>
      <c r="D135" s="236" t="s">
        <v>183</v>
      </c>
      <c r="E135" s="39"/>
      <c r="F135" s="237" t="s">
        <v>191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183</v>
      </c>
      <c r="AU135" s="16" t="s">
        <v>88</v>
      </c>
    </row>
    <row r="136" s="13" customFormat="1">
      <c r="A136" s="13"/>
      <c r="B136" s="238"/>
      <c r="C136" s="239"/>
      <c r="D136" s="231" t="s">
        <v>185</v>
      </c>
      <c r="E136" s="240" t="s">
        <v>92</v>
      </c>
      <c r="F136" s="241" t="s">
        <v>192</v>
      </c>
      <c r="G136" s="239"/>
      <c r="H136" s="242">
        <v>320.89999999999998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185</v>
      </c>
      <c r="AU136" s="248" t="s">
        <v>88</v>
      </c>
      <c r="AV136" s="13" t="s">
        <v>88</v>
      </c>
      <c r="AW136" s="13" t="s">
        <v>33</v>
      </c>
      <c r="AX136" s="13" t="s">
        <v>86</v>
      </c>
      <c r="AY136" s="248" t="s">
        <v>172</v>
      </c>
    </row>
    <row r="137" s="2" customFormat="1" ht="16.5" customHeight="1">
      <c r="A137" s="37"/>
      <c r="B137" s="38"/>
      <c r="C137" s="218" t="s">
        <v>193</v>
      </c>
      <c r="D137" s="218" t="s">
        <v>174</v>
      </c>
      <c r="E137" s="219" t="s">
        <v>194</v>
      </c>
      <c r="F137" s="220" t="s">
        <v>195</v>
      </c>
      <c r="G137" s="221" t="s">
        <v>177</v>
      </c>
      <c r="H137" s="222">
        <v>320.89999999999998</v>
      </c>
      <c r="I137" s="223"/>
      <c r="J137" s="224">
        <f>ROUND(I137*H137,2)</f>
        <v>0</v>
      </c>
      <c r="K137" s="220" t="s">
        <v>178</v>
      </c>
      <c r="L137" s="43"/>
      <c r="M137" s="225" t="s">
        <v>1</v>
      </c>
      <c r="N137" s="226" t="s">
        <v>43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0.29999999999999999</v>
      </c>
      <c r="T137" s="228">
        <f>S137*H137</f>
        <v>96.269999999999996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179</v>
      </c>
      <c r="AT137" s="229" t="s">
        <v>174</v>
      </c>
      <c r="AU137" s="229" t="s">
        <v>88</v>
      </c>
      <c r="AY137" s="16" t="s">
        <v>172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86</v>
      </c>
      <c r="BK137" s="230">
        <f>ROUND(I137*H137,2)</f>
        <v>0</v>
      </c>
      <c r="BL137" s="16" t="s">
        <v>179</v>
      </c>
      <c r="BM137" s="229" t="s">
        <v>196</v>
      </c>
    </row>
    <row r="138" s="2" customFormat="1">
      <c r="A138" s="37"/>
      <c r="B138" s="38"/>
      <c r="C138" s="39"/>
      <c r="D138" s="231" t="s">
        <v>181</v>
      </c>
      <c r="E138" s="39"/>
      <c r="F138" s="232" t="s">
        <v>197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181</v>
      </c>
      <c r="AU138" s="16" t="s">
        <v>88</v>
      </c>
    </row>
    <row r="139" s="2" customFormat="1">
      <c r="A139" s="37"/>
      <c r="B139" s="38"/>
      <c r="C139" s="39"/>
      <c r="D139" s="236" t="s">
        <v>183</v>
      </c>
      <c r="E139" s="39"/>
      <c r="F139" s="237" t="s">
        <v>198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183</v>
      </c>
      <c r="AU139" s="16" t="s">
        <v>88</v>
      </c>
    </row>
    <row r="140" s="13" customFormat="1">
      <c r="A140" s="13"/>
      <c r="B140" s="238"/>
      <c r="C140" s="239"/>
      <c r="D140" s="231" t="s">
        <v>185</v>
      </c>
      <c r="E140" s="240" t="s">
        <v>1</v>
      </c>
      <c r="F140" s="241" t="s">
        <v>92</v>
      </c>
      <c r="G140" s="239"/>
      <c r="H140" s="242">
        <v>320.89999999999998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185</v>
      </c>
      <c r="AU140" s="248" t="s">
        <v>88</v>
      </c>
      <c r="AV140" s="13" t="s">
        <v>88</v>
      </c>
      <c r="AW140" s="13" t="s">
        <v>33</v>
      </c>
      <c r="AX140" s="13" t="s">
        <v>86</v>
      </c>
      <c r="AY140" s="248" t="s">
        <v>172</v>
      </c>
    </row>
    <row r="141" s="2" customFormat="1" ht="16.5" customHeight="1">
      <c r="A141" s="37"/>
      <c r="B141" s="38"/>
      <c r="C141" s="218" t="s">
        <v>179</v>
      </c>
      <c r="D141" s="218" t="s">
        <v>174</v>
      </c>
      <c r="E141" s="219" t="s">
        <v>199</v>
      </c>
      <c r="F141" s="220" t="s">
        <v>200</v>
      </c>
      <c r="G141" s="221" t="s">
        <v>177</v>
      </c>
      <c r="H141" s="222">
        <v>49.799999999999997</v>
      </c>
      <c r="I141" s="223"/>
      <c r="J141" s="224">
        <f>ROUND(I141*H141,2)</f>
        <v>0</v>
      </c>
      <c r="K141" s="220" t="s">
        <v>178</v>
      </c>
      <c r="L141" s="43"/>
      <c r="M141" s="225" t="s">
        <v>1</v>
      </c>
      <c r="N141" s="226" t="s">
        <v>43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0.28999999999999998</v>
      </c>
      <c r="T141" s="228">
        <f>S141*H141</f>
        <v>14.441999999999998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179</v>
      </c>
      <c r="AT141" s="229" t="s">
        <v>174</v>
      </c>
      <c r="AU141" s="229" t="s">
        <v>88</v>
      </c>
      <c r="AY141" s="16" t="s">
        <v>172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86</v>
      </c>
      <c r="BK141" s="230">
        <f>ROUND(I141*H141,2)</f>
        <v>0</v>
      </c>
      <c r="BL141" s="16" t="s">
        <v>179</v>
      </c>
      <c r="BM141" s="229" t="s">
        <v>201</v>
      </c>
    </row>
    <row r="142" s="2" customFormat="1">
      <c r="A142" s="37"/>
      <c r="B142" s="38"/>
      <c r="C142" s="39"/>
      <c r="D142" s="231" t="s">
        <v>181</v>
      </c>
      <c r="E142" s="39"/>
      <c r="F142" s="232" t="s">
        <v>202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181</v>
      </c>
      <c r="AU142" s="16" t="s">
        <v>88</v>
      </c>
    </row>
    <row r="143" s="2" customFormat="1">
      <c r="A143" s="37"/>
      <c r="B143" s="38"/>
      <c r="C143" s="39"/>
      <c r="D143" s="236" t="s">
        <v>183</v>
      </c>
      <c r="E143" s="39"/>
      <c r="F143" s="237" t="s">
        <v>203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183</v>
      </c>
      <c r="AU143" s="16" t="s">
        <v>88</v>
      </c>
    </row>
    <row r="144" s="13" customFormat="1">
      <c r="A144" s="13"/>
      <c r="B144" s="238"/>
      <c r="C144" s="239"/>
      <c r="D144" s="231" t="s">
        <v>185</v>
      </c>
      <c r="E144" s="240" t="s">
        <v>1</v>
      </c>
      <c r="F144" s="241" t="s">
        <v>204</v>
      </c>
      <c r="G144" s="239"/>
      <c r="H144" s="242">
        <v>9.5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185</v>
      </c>
      <c r="AU144" s="248" t="s">
        <v>88</v>
      </c>
      <c r="AV144" s="13" t="s">
        <v>88</v>
      </c>
      <c r="AW144" s="13" t="s">
        <v>33</v>
      </c>
      <c r="AX144" s="13" t="s">
        <v>78</v>
      </c>
      <c r="AY144" s="248" t="s">
        <v>172</v>
      </c>
    </row>
    <row r="145" s="13" customFormat="1">
      <c r="A145" s="13"/>
      <c r="B145" s="238"/>
      <c r="C145" s="239"/>
      <c r="D145" s="231" t="s">
        <v>185</v>
      </c>
      <c r="E145" s="240" t="s">
        <v>1</v>
      </c>
      <c r="F145" s="241" t="s">
        <v>205</v>
      </c>
      <c r="G145" s="239"/>
      <c r="H145" s="242">
        <v>40.299999999999997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185</v>
      </c>
      <c r="AU145" s="248" t="s">
        <v>88</v>
      </c>
      <c r="AV145" s="13" t="s">
        <v>88</v>
      </c>
      <c r="AW145" s="13" t="s">
        <v>33</v>
      </c>
      <c r="AX145" s="13" t="s">
        <v>78</v>
      </c>
      <c r="AY145" s="248" t="s">
        <v>172</v>
      </c>
    </row>
    <row r="146" s="14" customFormat="1">
      <c r="A146" s="14"/>
      <c r="B146" s="249"/>
      <c r="C146" s="250"/>
      <c r="D146" s="231" t="s">
        <v>185</v>
      </c>
      <c r="E146" s="251" t="s">
        <v>1</v>
      </c>
      <c r="F146" s="252" t="s">
        <v>206</v>
      </c>
      <c r="G146" s="250"/>
      <c r="H146" s="253">
        <v>49.799999999999997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185</v>
      </c>
      <c r="AU146" s="259" t="s">
        <v>88</v>
      </c>
      <c r="AV146" s="14" t="s">
        <v>179</v>
      </c>
      <c r="AW146" s="14" t="s">
        <v>33</v>
      </c>
      <c r="AX146" s="14" t="s">
        <v>86</v>
      </c>
      <c r="AY146" s="259" t="s">
        <v>172</v>
      </c>
    </row>
    <row r="147" s="2" customFormat="1" ht="16.5" customHeight="1">
      <c r="A147" s="37"/>
      <c r="B147" s="38"/>
      <c r="C147" s="218" t="s">
        <v>207</v>
      </c>
      <c r="D147" s="218" t="s">
        <v>174</v>
      </c>
      <c r="E147" s="219" t="s">
        <v>208</v>
      </c>
      <c r="F147" s="220" t="s">
        <v>209</v>
      </c>
      <c r="G147" s="221" t="s">
        <v>177</v>
      </c>
      <c r="H147" s="222">
        <v>46.299999999999997</v>
      </c>
      <c r="I147" s="223"/>
      <c r="J147" s="224">
        <f>ROUND(I147*H147,2)</f>
        <v>0</v>
      </c>
      <c r="K147" s="220" t="s">
        <v>178</v>
      </c>
      <c r="L147" s="43"/>
      <c r="M147" s="225" t="s">
        <v>1</v>
      </c>
      <c r="N147" s="226" t="s">
        <v>43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0.32500000000000001</v>
      </c>
      <c r="T147" s="228">
        <f>S147*H147</f>
        <v>15.047499999999999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179</v>
      </c>
      <c r="AT147" s="229" t="s">
        <v>174</v>
      </c>
      <c r="AU147" s="229" t="s">
        <v>88</v>
      </c>
      <c r="AY147" s="16" t="s">
        <v>172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86</v>
      </c>
      <c r="BK147" s="230">
        <f>ROUND(I147*H147,2)</f>
        <v>0</v>
      </c>
      <c r="BL147" s="16" t="s">
        <v>179</v>
      </c>
      <c r="BM147" s="229" t="s">
        <v>210</v>
      </c>
    </row>
    <row r="148" s="2" customFormat="1">
      <c r="A148" s="37"/>
      <c r="B148" s="38"/>
      <c r="C148" s="39"/>
      <c r="D148" s="231" t="s">
        <v>181</v>
      </c>
      <c r="E148" s="39"/>
      <c r="F148" s="232" t="s">
        <v>211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181</v>
      </c>
      <c r="AU148" s="16" t="s">
        <v>88</v>
      </c>
    </row>
    <row r="149" s="2" customFormat="1">
      <c r="A149" s="37"/>
      <c r="B149" s="38"/>
      <c r="C149" s="39"/>
      <c r="D149" s="236" t="s">
        <v>183</v>
      </c>
      <c r="E149" s="39"/>
      <c r="F149" s="237" t="s">
        <v>212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183</v>
      </c>
      <c r="AU149" s="16" t="s">
        <v>88</v>
      </c>
    </row>
    <row r="150" s="13" customFormat="1">
      <c r="A150" s="13"/>
      <c r="B150" s="238"/>
      <c r="C150" s="239"/>
      <c r="D150" s="231" t="s">
        <v>185</v>
      </c>
      <c r="E150" s="240" t="s">
        <v>1</v>
      </c>
      <c r="F150" s="241" t="s">
        <v>97</v>
      </c>
      <c r="G150" s="239"/>
      <c r="H150" s="242">
        <v>6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185</v>
      </c>
      <c r="AU150" s="248" t="s">
        <v>88</v>
      </c>
      <c r="AV150" s="13" t="s">
        <v>88</v>
      </c>
      <c r="AW150" s="13" t="s">
        <v>33</v>
      </c>
      <c r="AX150" s="13" t="s">
        <v>78</v>
      </c>
      <c r="AY150" s="248" t="s">
        <v>172</v>
      </c>
    </row>
    <row r="151" s="13" customFormat="1">
      <c r="A151" s="13"/>
      <c r="B151" s="238"/>
      <c r="C151" s="239"/>
      <c r="D151" s="231" t="s">
        <v>185</v>
      </c>
      <c r="E151" s="240" t="s">
        <v>1</v>
      </c>
      <c r="F151" s="241" t="s">
        <v>205</v>
      </c>
      <c r="G151" s="239"/>
      <c r="H151" s="242">
        <v>40.299999999999997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185</v>
      </c>
      <c r="AU151" s="248" t="s">
        <v>88</v>
      </c>
      <c r="AV151" s="13" t="s">
        <v>88</v>
      </c>
      <c r="AW151" s="13" t="s">
        <v>33</v>
      </c>
      <c r="AX151" s="13" t="s">
        <v>78</v>
      </c>
      <c r="AY151" s="248" t="s">
        <v>172</v>
      </c>
    </row>
    <row r="152" s="14" customFormat="1">
      <c r="A152" s="14"/>
      <c r="B152" s="249"/>
      <c r="C152" s="250"/>
      <c r="D152" s="231" t="s">
        <v>185</v>
      </c>
      <c r="E152" s="251" t="s">
        <v>99</v>
      </c>
      <c r="F152" s="252" t="s">
        <v>206</v>
      </c>
      <c r="G152" s="250"/>
      <c r="H152" s="253">
        <v>46.299999999999997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185</v>
      </c>
      <c r="AU152" s="259" t="s">
        <v>88</v>
      </c>
      <c r="AV152" s="14" t="s">
        <v>179</v>
      </c>
      <c r="AW152" s="14" t="s">
        <v>33</v>
      </c>
      <c r="AX152" s="14" t="s">
        <v>86</v>
      </c>
      <c r="AY152" s="259" t="s">
        <v>172</v>
      </c>
    </row>
    <row r="153" s="2" customFormat="1" ht="16.5" customHeight="1">
      <c r="A153" s="37"/>
      <c r="B153" s="38"/>
      <c r="C153" s="218" t="s">
        <v>98</v>
      </c>
      <c r="D153" s="218" t="s">
        <v>174</v>
      </c>
      <c r="E153" s="219" t="s">
        <v>213</v>
      </c>
      <c r="F153" s="220" t="s">
        <v>214</v>
      </c>
      <c r="G153" s="221" t="s">
        <v>177</v>
      </c>
      <c r="H153" s="222">
        <v>6</v>
      </c>
      <c r="I153" s="223"/>
      <c r="J153" s="224">
        <f>ROUND(I153*H153,2)</f>
        <v>0</v>
      </c>
      <c r="K153" s="220" t="s">
        <v>178</v>
      </c>
      <c r="L153" s="43"/>
      <c r="M153" s="225" t="s">
        <v>1</v>
      </c>
      <c r="N153" s="226" t="s">
        <v>43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0.22</v>
      </c>
      <c r="T153" s="228">
        <f>S153*H153</f>
        <v>1.3200000000000001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179</v>
      </c>
      <c r="AT153" s="229" t="s">
        <v>174</v>
      </c>
      <c r="AU153" s="229" t="s">
        <v>88</v>
      </c>
      <c r="AY153" s="16" t="s">
        <v>172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86</v>
      </c>
      <c r="BK153" s="230">
        <f>ROUND(I153*H153,2)</f>
        <v>0</v>
      </c>
      <c r="BL153" s="16" t="s">
        <v>179</v>
      </c>
      <c r="BM153" s="229" t="s">
        <v>215</v>
      </c>
    </row>
    <row r="154" s="2" customFormat="1">
      <c r="A154" s="37"/>
      <c r="B154" s="38"/>
      <c r="C154" s="39"/>
      <c r="D154" s="231" t="s">
        <v>181</v>
      </c>
      <c r="E154" s="39"/>
      <c r="F154" s="232" t="s">
        <v>216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181</v>
      </c>
      <c r="AU154" s="16" t="s">
        <v>88</v>
      </c>
    </row>
    <row r="155" s="2" customFormat="1">
      <c r="A155" s="37"/>
      <c r="B155" s="38"/>
      <c r="C155" s="39"/>
      <c r="D155" s="236" t="s">
        <v>183</v>
      </c>
      <c r="E155" s="39"/>
      <c r="F155" s="237" t="s">
        <v>217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183</v>
      </c>
      <c r="AU155" s="16" t="s">
        <v>88</v>
      </c>
    </row>
    <row r="156" s="13" customFormat="1">
      <c r="A156" s="13"/>
      <c r="B156" s="238"/>
      <c r="C156" s="239"/>
      <c r="D156" s="231" t="s">
        <v>185</v>
      </c>
      <c r="E156" s="240" t="s">
        <v>97</v>
      </c>
      <c r="F156" s="241" t="s">
        <v>98</v>
      </c>
      <c r="G156" s="239"/>
      <c r="H156" s="242">
        <v>6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185</v>
      </c>
      <c r="AU156" s="248" t="s">
        <v>88</v>
      </c>
      <c r="AV156" s="13" t="s">
        <v>88</v>
      </c>
      <c r="AW156" s="13" t="s">
        <v>33</v>
      </c>
      <c r="AX156" s="13" t="s">
        <v>86</v>
      </c>
      <c r="AY156" s="248" t="s">
        <v>172</v>
      </c>
    </row>
    <row r="157" s="2" customFormat="1" ht="16.5" customHeight="1">
      <c r="A157" s="37"/>
      <c r="B157" s="38"/>
      <c r="C157" s="218" t="s">
        <v>218</v>
      </c>
      <c r="D157" s="218" t="s">
        <v>174</v>
      </c>
      <c r="E157" s="219" t="s">
        <v>219</v>
      </c>
      <c r="F157" s="220" t="s">
        <v>220</v>
      </c>
      <c r="G157" s="221" t="s">
        <v>221</v>
      </c>
      <c r="H157" s="222">
        <v>13</v>
      </c>
      <c r="I157" s="223"/>
      <c r="J157" s="224">
        <f>ROUND(I157*H157,2)</f>
        <v>0</v>
      </c>
      <c r="K157" s="220" t="s">
        <v>178</v>
      </c>
      <c r="L157" s="43"/>
      <c r="M157" s="225" t="s">
        <v>1</v>
      </c>
      <c r="N157" s="226" t="s">
        <v>43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0.040000000000000001</v>
      </c>
      <c r="T157" s="228">
        <f>S157*H157</f>
        <v>0.52000000000000002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179</v>
      </c>
      <c r="AT157" s="229" t="s">
        <v>174</v>
      </c>
      <c r="AU157" s="229" t="s">
        <v>88</v>
      </c>
      <c r="AY157" s="16" t="s">
        <v>172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86</v>
      </c>
      <c r="BK157" s="230">
        <f>ROUND(I157*H157,2)</f>
        <v>0</v>
      </c>
      <c r="BL157" s="16" t="s">
        <v>179</v>
      </c>
      <c r="BM157" s="229" t="s">
        <v>222</v>
      </c>
    </row>
    <row r="158" s="2" customFormat="1">
      <c r="A158" s="37"/>
      <c r="B158" s="38"/>
      <c r="C158" s="39"/>
      <c r="D158" s="231" t="s">
        <v>181</v>
      </c>
      <c r="E158" s="39"/>
      <c r="F158" s="232" t="s">
        <v>223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181</v>
      </c>
      <c r="AU158" s="16" t="s">
        <v>88</v>
      </c>
    </row>
    <row r="159" s="2" customFormat="1">
      <c r="A159" s="37"/>
      <c r="B159" s="38"/>
      <c r="C159" s="39"/>
      <c r="D159" s="236" t="s">
        <v>183</v>
      </c>
      <c r="E159" s="39"/>
      <c r="F159" s="237" t="s">
        <v>224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183</v>
      </c>
      <c r="AU159" s="16" t="s">
        <v>88</v>
      </c>
    </row>
    <row r="160" s="13" customFormat="1">
      <c r="A160" s="13"/>
      <c r="B160" s="238"/>
      <c r="C160" s="239"/>
      <c r="D160" s="231" t="s">
        <v>185</v>
      </c>
      <c r="E160" s="240" t="s">
        <v>1</v>
      </c>
      <c r="F160" s="241" t="s">
        <v>225</v>
      </c>
      <c r="G160" s="239"/>
      <c r="H160" s="242">
        <v>13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185</v>
      </c>
      <c r="AU160" s="248" t="s">
        <v>88</v>
      </c>
      <c r="AV160" s="13" t="s">
        <v>88</v>
      </c>
      <c r="AW160" s="13" t="s">
        <v>33</v>
      </c>
      <c r="AX160" s="13" t="s">
        <v>86</v>
      </c>
      <c r="AY160" s="248" t="s">
        <v>172</v>
      </c>
    </row>
    <row r="161" s="2" customFormat="1" ht="16.5" customHeight="1">
      <c r="A161" s="37"/>
      <c r="B161" s="38"/>
      <c r="C161" s="218" t="s">
        <v>226</v>
      </c>
      <c r="D161" s="218" t="s">
        <v>174</v>
      </c>
      <c r="E161" s="219" t="s">
        <v>227</v>
      </c>
      <c r="F161" s="220" t="s">
        <v>228</v>
      </c>
      <c r="G161" s="221" t="s">
        <v>221</v>
      </c>
      <c r="H161" s="222">
        <v>74</v>
      </c>
      <c r="I161" s="223"/>
      <c r="J161" s="224">
        <f>ROUND(I161*H161,2)</f>
        <v>0</v>
      </c>
      <c r="K161" s="220" t="s">
        <v>178</v>
      </c>
      <c r="L161" s="43"/>
      <c r="M161" s="225" t="s">
        <v>1</v>
      </c>
      <c r="N161" s="226" t="s">
        <v>43</v>
      </c>
      <c r="O161" s="90"/>
      <c r="P161" s="227">
        <f>O161*H161</f>
        <v>0</v>
      </c>
      <c r="Q161" s="227">
        <v>0.036900000000000002</v>
      </c>
      <c r="R161" s="227">
        <f>Q161*H161</f>
        <v>2.7306000000000004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179</v>
      </c>
      <c r="AT161" s="229" t="s">
        <v>174</v>
      </c>
      <c r="AU161" s="229" t="s">
        <v>88</v>
      </c>
      <c r="AY161" s="16" t="s">
        <v>172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86</v>
      </c>
      <c r="BK161" s="230">
        <f>ROUND(I161*H161,2)</f>
        <v>0</v>
      </c>
      <c r="BL161" s="16" t="s">
        <v>179</v>
      </c>
      <c r="BM161" s="229" t="s">
        <v>229</v>
      </c>
    </row>
    <row r="162" s="2" customFormat="1">
      <c r="A162" s="37"/>
      <c r="B162" s="38"/>
      <c r="C162" s="39"/>
      <c r="D162" s="231" t="s">
        <v>181</v>
      </c>
      <c r="E162" s="39"/>
      <c r="F162" s="232" t="s">
        <v>230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181</v>
      </c>
      <c r="AU162" s="16" t="s">
        <v>88</v>
      </c>
    </row>
    <row r="163" s="2" customFormat="1">
      <c r="A163" s="37"/>
      <c r="B163" s="38"/>
      <c r="C163" s="39"/>
      <c r="D163" s="236" t="s">
        <v>183</v>
      </c>
      <c r="E163" s="39"/>
      <c r="F163" s="237" t="s">
        <v>231</v>
      </c>
      <c r="G163" s="39"/>
      <c r="H163" s="39"/>
      <c r="I163" s="233"/>
      <c r="J163" s="39"/>
      <c r="K163" s="39"/>
      <c r="L163" s="43"/>
      <c r="M163" s="234"/>
      <c r="N163" s="23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183</v>
      </c>
      <c r="AU163" s="16" t="s">
        <v>88</v>
      </c>
    </row>
    <row r="164" s="2" customFormat="1" ht="21.75" customHeight="1">
      <c r="A164" s="37"/>
      <c r="B164" s="38"/>
      <c r="C164" s="218" t="s">
        <v>232</v>
      </c>
      <c r="D164" s="218" t="s">
        <v>174</v>
      </c>
      <c r="E164" s="219" t="s">
        <v>233</v>
      </c>
      <c r="F164" s="220" t="s">
        <v>234</v>
      </c>
      <c r="G164" s="221" t="s">
        <v>235</v>
      </c>
      <c r="H164" s="222">
        <v>16.050000000000001</v>
      </c>
      <c r="I164" s="223"/>
      <c r="J164" s="224">
        <f>ROUND(I164*H164,2)</f>
        <v>0</v>
      </c>
      <c r="K164" s="220" t="s">
        <v>178</v>
      </c>
      <c r="L164" s="43"/>
      <c r="M164" s="225" t="s">
        <v>1</v>
      </c>
      <c r="N164" s="226" t="s">
        <v>43</v>
      </c>
      <c r="O164" s="90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179</v>
      </c>
      <c r="AT164" s="229" t="s">
        <v>174</v>
      </c>
      <c r="AU164" s="229" t="s">
        <v>88</v>
      </c>
      <c r="AY164" s="16" t="s">
        <v>172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86</v>
      </c>
      <c r="BK164" s="230">
        <f>ROUND(I164*H164,2)</f>
        <v>0</v>
      </c>
      <c r="BL164" s="16" t="s">
        <v>179</v>
      </c>
      <c r="BM164" s="229" t="s">
        <v>236</v>
      </c>
    </row>
    <row r="165" s="2" customFormat="1">
      <c r="A165" s="37"/>
      <c r="B165" s="38"/>
      <c r="C165" s="39"/>
      <c r="D165" s="231" t="s">
        <v>181</v>
      </c>
      <c r="E165" s="39"/>
      <c r="F165" s="232" t="s">
        <v>237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181</v>
      </c>
      <c r="AU165" s="16" t="s">
        <v>88</v>
      </c>
    </row>
    <row r="166" s="2" customFormat="1">
      <c r="A166" s="37"/>
      <c r="B166" s="38"/>
      <c r="C166" s="39"/>
      <c r="D166" s="236" t="s">
        <v>183</v>
      </c>
      <c r="E166" s="39"/>
      <c r="F166" s="237" t="s">
        <v>238</v>
      </c>
      <c r="G166" s="39"/>
      <c r="H166" s="39"/>
      <c r="I166" s="233"/>
      <c r="J166" s="39"/>
      <c r="K166" s="39"/>
      <c r="L166" s="43"/>
      <c r="M166" s="234"/>
      <c r="N166" s="23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183</v>
      </c>
      <c r="AU166" s="16" t="s">
        <v>88</v>
      </c>
    </row>
    <row r="167" s="13" customFormat="1">
      <c r="A167" s="13"/>
      <c r="B167" s="238"/>
      <c r="C167" s="239"/>
      <c r="D167" s="231" t="s">
        <v>185</v>
      </c>
      <c r="E167" s="240" t="s">
        <v>1</v>
      </c>
      <c r="F167" s="241" t="s">
        <v>134</v>
      </c>
      <c r="G167" s="239"/>
      <c r="H167" s="242">
        <v>16.050000000000001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185</v>
      </c>
      <c r="AU167" s="248" t="s">
        <v>88</v>
      </c>
      <c r="AV167" s="13" t="s">
        <v>88</v>
      </c>
      <c r="AW167" s="13" t="s">
        <v>33</v>
      </c>
      <c r="AX167" s="13" t="s">
        <v>86</v>
      </c>
      <c r="AY167" s="248" t="s">
        <v>172</v>
      </c>
    </row>
    <row r="168" s="2" customFormat="1" ht="21.75" customHeight="1">
      <c r="A168" s="37"/>
      <c r="B168" s="38"/>
      <c r="C168" s="218" t="s">
        <v>239</v>
      </c>
      <c r="D168" s="218" t="s">
        <v>174</v>
      </c>
      <c r="E168" s="219" t="s">
        <v>240</v>
      </c>
      <c r="F168" s="220" t="s">
        <v>241</v>
      </c>
      <c r="G168" s="221" t="s">
        <v>235</v>
      </c>
      <c r="H168" s="222">
        <v>190.815</v>
      </c>
      <c r="I168" s="223"/>
      <c r="J168" s="224">
        <f>ROUND(I168*H168,2)</f>
        <v>0</v>
      </c>
      <c r="K168" s="220" t="s">
        <v>178</v>
      </c>
      <c r="L168" s="43"/>
      <c r="M168" s="225" t="s">
        <v>1</v>
      </c>
      <c r="N168" s="226" t="s">
        <v>43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179</v>
      </c>
      <c r="AT168" s="229" t="s">
        <v>174</v>
      </c>
      <c r="AU168" s="229" t="s">
        <v>88</v>
      </c>
      <c r="AY168" s="16" t="s">
        <v>172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86</v>
      </c>
      <c r="BK168" s="230">
        <f>ROUND(I168*H168,2)</f>
        <v>0</v>
      </c>
      <c r="BL168" s="16" t="s">
        <v>179</v>
      </c>
      <c r="BM168" s="229" t="s">
        <v>242</v>
      </c>
    </row>
    <row r="169" s="2" customFormat="1">
      <c r="A169" s="37"/>
      <c r="B169" s="38"/>
      <c r="C169" s="39"/>
      <c r="D169" s="231" t="s">
        <v>181</v>
      </c>
      <c r="E169" s="39"/>
      <c r="F169" s="232" t="s">
        <v>243</v>
      </c>
      <c r="G169" s="39"/>
      <c r="H169" s="39"/>
      <c r="I169" s="233"/>
      <c r="J169" s="39"/>
      <c r="K169" s="39"/>
      <c r="L169" s="43"/>
      <c r="M169" s="234"/>
      <c r="N169" s="23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181</v>
      </c>
      <c r="AU169" s="16" t="s">
        <v>88</v>
      </c>
    </row>
    <row r="170" s="2" customFormat="1">
      <c r="A170" s="37"/>
      <c r="B170" s="38"/>
      <c r="C170" s="39"/>
      <c r="D170" s="236" t="s">
        <v>183</v>
      </c>
      <c r="E170" s="39"/>
      <c r="F170" s="237" t="s">
        <v>244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183</v>
      </c>
      <c r="AU170" s="16" t="s">
        <v>88</v>
      </c>
    </row>
    <row r="171" s="13" customFormat="1">
      <c r="A171" s="13"/>
      <c r="B171" s="238"/>
      <c r="C171" s="239"/>
      <c r="D171" s="231" t="s">
        <v>185</v>
      </c>
      <c r="E171" s="240" t="s">
        <v>1</v>
      </c>
      <c r="F171" s="241" t="s">
        <v>245</v>
      </c>
      <c r="G171" s="239"/>
      <c r="H171" s="242">
        <v>37.07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185</v>
      </c>
      <c r="AU171" s="248" t="s">
        <v>88</v>
      </c>
      <c r="AV171" s="13" t="s">
        <v>88</v>
      </c>
      <c r="AW171" s="13" t="s">
        <v>33</v>
      </c>
      <c r="AX171" s="13" t="s">
        <v>78</v>
      </c>
      <c r="AY171" s="248" t="s">
        <v>172</v>
      </c>
    </row>
    <row r="172" s="13" customFormat="1">
      <c r="A172" s="13"/>
      <c r="B172" s="238"/>
      <c r="C172" s="239"/>
      <c r="D172" s="231" t="s">
        <v>185</v>
      </c>
      <c r="E172" s="240" t="s">
        <v>1</v>
      </c>
      <c r="F172" s="241" t="s">
        <v>246</v>
      </c>
      <c r="G172" s="239"/>
      <c r="H172" s="242">
        <v>14.08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185</v>
      </c>
      <c r="AU172" s="248" t="s">
        <v>88</v>
      </c>
      <c r="AV172" s="13" t="s">
        <v>88</v>
      </c>
      <c r="AW172" s="13" t="s">
        <v>33</v>
      </c>
      <c r="AX172" s="13" t="s">
        <v>78</v>
      </c>
      <c r="AY172" s="248" t="s">
        <v>172</v>
      </c>
    </row>
    <row r="173" s="13" customFormat="1">
      <c r="A173" s="13"/>
      <c r="B173" s="238"/>
      <c r="C173" s="239"/>
      <c r="D173" s="231" t="s">
        <v>185</v>
      </c>
      <c r="E173" s="240" t="s">
        <v>1</v>
      </c>
      <c r="F173" s="241" t="s">
        <v>247</v>
      </c>
      <c r="G173" s="239"/>
      <c r="H173" s="242">
        <v>139.66499999999999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185</v>
      </c>
      <c r="AU173" s="248" t="s">
        <v>88</v>
      </c>
      <c r="AV173" s="13" t="s">
        <v>88</v>
      </c>
      <c r="AW173" s="13" t="s">
        <v>33</v>
      </c>
      <c r="AX173" s="13" t="s">
        <v>78</v>
      </c>
      <c r="AY173" s="248" t="s">
        <v>172</v>
      </c>
    </row>
    <row r="174" s="14" customFormat="1">
      <c r="A174" s="14"/>
      <c r="B174" s="249"/>
      <c r="C174" s="250"/>
      <c r="D174" s="231" t="s">
        <v>185</v>
      </c>
      <c r="E174" s="251" t="s">
        <v>113</v>
      </c>
      <c r="F174" s="252" t="s">
        <v>206</v>
      </c>
      <c r="G174" s="250"/>
      <c r="H174" s="253">
        <v>190.815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185</v>
      </c>
      <c r="AU174" s="259" t="s">
        <v>88</v>
      </c>
      <c r="AV174" s="14" t="s">
        <v>179</v>
      </c>
      <c r="AW174" s="14" t="s">
        <v>33</v>
      </c>
      <c r="AX174" s="14" t="s">
        <v>86</v>
      </c>
      <c r="AY174" s="259" t="s">
        <v>172</v>
      </c>
    </row>
    <row r="175" s="2" customFormat="1" ht="16.5" customHeight="1">
      <c r="A175" s="37"/>
      <c r="B175" s="38"/>
      <c r="C175" s="218" t="s">
        <v>248</v>
      </c>
      <c r="D175" s="218" t="s">
        <v>174</v>
      </c>
      <c r="E175" s="219" t="s">
        <v>249</v>
      </c>
      <c r="F175" s="220" t="s">
        <v>250</v>
      </c>
      <c r="G175" s="221" t="s">
        <v>235</v>
      </c>
      <c r="H175" s="222">
        <v>35.149999999999999</v>
      </c>
      <c r="I175" s="223"/>
      <c r="J175" s="224">
        <f>ROUND(I175*H175,2)</f>
        <v>0</v>
      </c>
      <c r="K175" s="220" t="s">
        <v>178</v>
      </c>
      <c r="L175" s="43"/>
      <c r="M175" s="225" t="s">
        <v>1</v>
      </c>
      <c r="N175" s="226" t="s">
        <v>43</v>
      </c>
      <c r="O175" s="90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179</v>
      </c>
      <c r="AT175" s="229" t="s">
        <v>174</v>
      </c>
      <c r="AU175" s="229" t="s">
        <v>88</v>
      </c>
      <c r="AY175" s="16" t="s">
        <v>172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86</v>
      </c>
      <c r="BK175" s="230">
        <f>ROUND(I175*H175,2)</f>
        <v>0</v>
      </c>
      <c r="BL175" s="16" t="s">
        <v>179</v>
      </c>
      <c r="BM175" s="229" t="s">
        <v>251</v>
      </c>
    </row>
    <row r="176" s="2" customFormat="1">
      <c r="A176" s="37"/>
      <c r="B176" s="38"/>
      <c r="C176" s="39"/>
      <c r="D176" s="231" t="s">
        <v>181</v>
      </c>
      <c r="E176" s="39"/>
      <c r="F176" s="232" t="s">
        <v>252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181</v>
      </c>
      <c r="AU176" s="16" t="s">
        <v>88</v>
      </c>
    </row>
    <row r="177" s="2" customFormat="1">
      <c r="A177" s="37"/>
      <c r="B177" s="38"/>
      <c r="C177" s="39"/>
      <c r="D177" s="236" t="s">
        <v>183</v>
      </c>
      <c r="E177" s="39"/>
      <c r="F177" s="237" t="s">
        <v>253</v>
      </c>
      <c r="G177" s="39"/>
      <c r="H177" s="39"/>
      <c r="I177" s="233"/>
      <c r="J177" s="39"/>
      <c r="K177" s="39"/>
      <c r="L177" s="43"/>
      <c r="M177" s="234"/>
      <c r="N177" s="23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183</v>
      </c>
      <c r="AU177" s="16" t="s">
        <v>88</v>
      </c>
    </row>
    <row r="178" s="13" customFormat="1">
      <c r="A178" s="13"/>
      <c r="B178" s="238"/>
      <c r="C178" s="239"/>
      <c r="D178" s="231" t="s">
        <v>185</v>
      </c>
      <c r="E178" s="240" t="s">
        <v>101</v>
      </c>
      <c r="F178" s="241" t="s">
        <v>254</v>
      </c>
      <c r="G178" s="239"/>
      <c r="H178" s="242">
        <v>35.149999999999999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185</v>
      </c>
      <c r="AU178" s="248" t="s">
        <v>88</v>
      </c>
      <c r="AV178" s="13" t="s">
        <v>88</v>
      </c>
      <c r="AW178" s="13" t="s">
        <v>33</v>
      </c>
      <c r="AX178" s="13" t="s">
        <v>86</v>
      </c>
      <c r="AY178" s="248" t="s">
        <v>172</v>
      </c>
    </row>
    <row r="179" s="2" customFormat="1" ht="21.75" customHeight="1">
      <c r="A179" s="37"/>
      <c r="B179" s="38"/>
      <c r="C179" s="218" t="s">
        <v>8</v>
      </c>
      <c r="D179" s="218" t="s">
        <v>174</v>
      </c>
      <c r="E179" s="219" t="s">
        <v>255</v>
      </c>
      <c r="F179" s="220" t="s">
        <v>256</v>
      </c>
      <c r="G179" s="221" t="s">
        <v>235</v>
      </c>
      <c r="H179" s="222">
        <v>89.575000000000003</v>
      </c>
      <c r="I179" s="223"/>
      <c r="J179" s="224">
        <f>ROUND(I179*H179,2)</f>
        <v>0</v>
      </c>
      <c r="K179" s="220" t="s">
        <v>178</v>
      </c>
      <c r="L179" s="43"/>
      <c r="M179" s="225" t="s">
        <v>1</v>
      </c>
      <c r="N179" s="226" t="s">
        <v>43</v>
      </c>
      <c r="O179" s="90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179</v>
      </c>
      <c r="AT179" s="229" t="s">
        <v>174</v>
      </c>
      <c r="AU179" s="229" t="s">
        <v>88</v>
      </c>
      <c r="AY179" s="16" t="s">
        <v>172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86</v>
      </c>
      <c r="BK179" s="230">
        <f>ROUND(I179*H179,2)</f>
        <v>0</v>
      </c>
      <c r="BL179" s="16" t="s">
        <v>179</v>
      </c>
      <c r="BM179" s="229" t="s">
        <v>257</v>
      </c>
    </row>
    <row r="180" s="2" customFormat="1">
      <c r="A180" s="37"/>
      <c r="B180" s="38"/>
      <c r="C180" s="39"/>
      <c r="D180" s="231" t="s">
        <v>181</v>
      </c>
      <c r="E180" s="39"/>
      <c r="F180" s="232" t="s">
        <v>258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181</v>
      </c>
      <c r="AU180" s="16" t="s">
        <v>88</v>
      </c>
    </row>
    <row r="181" s="2" customFormat="1">
      <c r="A181" s="37"/>
      <c r="B181" s="38"/>
      <c r="C181" s="39"/>
      <c r="D181" s="236" t="s">
        <v>183</v>
      </c>
      <c r="E181" s="39"/>
      <c r="F181" s="237" t="s">
        <v>259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183</v>
      </c>
      <c r="AU181" s="16" t="s">
        <v>88</v>
      </c>
    </row>
    <row r="182" s="13" customFormat="1">
      <c r="A182" s="13"/>
      <c r="B182" s="238"/>
      <c r="C182" s="239"/>
      <c r="D182" s="231" t="s">
        <v>185</v>
      </c>
      <c r="E182" s="240" t="s">
        <v>1</v>
      </c>
      <c r="F182" s="241" t="s">
        <v>101</v>
      </c>
      <c r="G182" s="239"/>
      <c r="H182" s="242">
        <v>35.149999999999999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185</v>
      </c>
      <c r="AU182" s="248" t="s">
        <v>88</v>
      </c>
      <c r="AV182" s="13" t="s">
        <v>88</v>
      </c>
      <c r="AW182" s="13" t="s">
        <v>33</v>
      </c>
      <c r="AX182" s="13" t="s">
        <v>78</v>
      </c>
      <c r="AY182" s="248" t="s">
        <v>172</v>
      </c>
    </row>
    <row r="183" s="13" customFormat="1">
      <c r="A183" s="13"/>
      <c r="B183" s="238"/>
      <c r="C183" s="239"/>
      <c r="D183" s="231" t="s">
        <v>185</v>
      </c>
      <c r="E183" s="240" t="s">
        <v>1</v>
      </c>
      <c r="F183" s="241" t="s">
        <v>260</v>
      </c>
      <c r="G183" s="239"/>
      <c r="H183" s="242">
        <v>54.424999999999997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185</v>
      </c>
      <c r="AU183" s="248" t="s">
        <v>88</v>
      </c>
      <c r="AV183" s="13" t="s">
        <v>88</v>
      </c>
      <c r="AW183" s="13" t="s">
        <v>33</v>
      </c>
      <c r="AX183" s="13" t="s">
        <v>78</v>
      </c>
      <c r="AY183" s="248" t="s">
        <v>172</v>
      </c>
    </row>
    <row r="184" s="14" customFormat="1">
      <c r="A184" s="14"/>
      <c r="B184" s="249"/>
      <c r="C184" s="250"/>
      <c r="D184" s="231" t="s">
        <v>185</v>
      </c>
      <c r="E184" s="251" t="s">
        <v>109</v>
      </c>
      <c r="F184" s="252" t="s">
        <v>206</v>
      </c>
      <c r="G184" s="250"/>
      <c r="H184" s="253">
        <v>89.575000000000003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185</v>
      </c>
      <c r="AU184" s="259" t="s">
        <v>88</v>
      </c>
      <c r="AV184" s="14" t="s">
        <v>179</v>
      </c>
      <c r="AW184" s="14" t="s">
        <v>33</v>
      </c>
      <c r="AX184" s="14" t="s">
        <v>86</v>
      </c>
      <c r="AY184" s="259" t="s">
        <v>172</v>
      </c>
    </row>
    <row r="185" s="2" customFormat="1" ht="21.75" customHeight="1">
      <c r="A185" s="37"/>
      <c r="B185" s="38"/>
      <c r="C185" s="218" t="s">
        <v>261</v>
      </c>
      <c r="D185" s="218" t="s">
        <v>174</v>
      </c>
      <c r="E185" s="219" t="s">
        <v>262</v>
      </c>
      <c r="F185" s="220" t="s">
        <v>263</v>
      </c>
      <c r="G185" s="221" t="s">
        <v>235</v>
      </c>
      <c r="H185" s="222">
        <v>79.986000000000004</v>
      </c>
      <c r="I185" s="223"/>
      <c r="J185" s="224">
        <f>ROUND(I185*H185,2)</f>
        <v>0</v>
      </c>
      <c r="K185" s="220" t="s">
        <v>178</v>
      </c>
      <c r="L185" s="43"/>
      <c r="M185" s="225" t="s">
        <v>1</v>
      </c>
      <c r="N185" s="226" t="s">
        <v>43</v>
      </c>
      <c r="O185" s="90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179</v>
      </c>
      <c r="AT185" s="229" t="s">
        <v>174</v>
      </c>
      <c r="AU185" s="229" t="s">
        <v>88</v>
      </c>
      <c r="AY185" s="16" t="s">
        <v>172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86</v>
      </c>
      <c r="BK185" s="230">
        <f>ROUND(I185*H185,2)</f>
        <v>0</v>
      </c>
      <c r="BL185" s="16" t="s">
        <v>179</v>
      </c>
      <c r="BM185" s="229" t="s">
        <v>264</v>
      </c>
    </row>
    <row r="186" s="2" customFormat="1">
      <c r="A186" s="37"/>
      <c r="B186" s="38"/>
      <c r="C186" s="39"/>
      <c r="D186" s="231" t="s">
        <v>181</v>
      </c>
      <c r="E186" s="39"/>
      <c r="F186" s="232" t="s">
        <v>265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181</v>
      </c>
      <c r="AU186" s="16" t="s">
        <v>88</v>
      </c>
    </row>
    <row r="187" s="2" customFormat="1">
      <c r="A187" s="37"/>
      <c r="B187" s="38"/>
      <c r="C187" s="39"/>
      <c r="D187" s="236" t="s">
        <v>183</v>
      </c>
      <c r="E187" s="39"/>
      <c r="F187" s="237" t="s">
        <v>266</v>
      </c>
      <c r="G187" s="39"/>
      <c r="H187" s="39"/>
      <c r="I187" s="233"/>
      <c r="J187" s="39"/>
      <c r="K187" s="39"/>
      <c r="L187" s="43"/>
      <c r="M187" s="234"/>
      <c r="N187" s="23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183</v>
      </c>
      <c r="AU187" s="16" t="s">
        <v>88</v>
      </c>
    </row>
    <row r="188" s="13" customFormat="1">
      <c r="A188" s="13"/>
      <c r="B188" s="238"/>
      <c r="C188" s="239"/>
      <c r="D188" s="231" t="s">
        <v>185</v>
      </c>
      <c r="E188" s="240" t="s">
        <v>1</v>
      </c>
      <c r="F188" s="241" t="s">
        <v>267</v>
      </c>
      <c r="G188" s="239"/>
      <c r="H188" s="242">
        <v>79.986000000000004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185</v>
      </c>
      <c r="AU188" s="248" t="s">
        <v>88</v>
      </c>
      <c r="AV188" s="13" t="s">
        <v>88</v>
      </c>
      <c r="AW188" s="13" t="s">
        <v>33</v>
      </c>
      <c r="AX188" s="13" t="s">
        <v>86</v>
      </c>
      <c r="AY188" s="248" t="s">
        <v>172</v>
      </c>
    </row>
    <row r="189" s="2" customFormat="1" ht="21.75" customHeight="1">
      <c r="A189" s="37"/>
      <c r="B189" s="38"/>
      <c r="C189" s="218" t="s">
        <v>268</v>
      </c>
      <c r="D189" s="218" t="s">
        <v>174</v>
      </c>
      <c r="E189" s="219" t="s">
        <v>262</v>
      </c>
      <c r="F189" s="220" t="s">
        <v>263</v>
      </c>
      <c r="G189" s="221" t="s">
        <v>235</v>
      </c>
      <c r="H189" s="222">
        <v>240.39699999999999</v>
      </c>
      <c r="I189" s="223"/>
      <c r="J189" s="224">
        <f>ROUND(I189*H189,2)</f>
        <v>0</v>
      </c>
      <c r="K189" s="220" t="s">
        <v>178</v>
      </c>
      <c r="L189" s="43"/>
      <c r="M189" s="225" t="s">
        <v>1</v>
      </c>
      <c r="N189" s="226" t="s">
        <v>43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179</v>
      </c>
      <c r="AT189" s="229" t="s">
        <v>174</v>
      </c>
      <c r="AU189" s="229" t="s">
        <v>88</v>
      </c>
      <c r="AY189" s="16" t="s">
        <v>172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86</v>
      </c>
      <c r="BK189" s="230">
        <f>ROUND(I189*H189,2)</f>
        <v>0</v>
      </c>
      <c r="BL189" s="16" t="s">
        <v>179</v>
      </c>
      <c r="BM189" s="229" t="s">
        <v>269</v>
      </c>
    </row>
    <row r="190" s="2" customFormat="1">
      <c r="A190" s="37"/>
      <c r="B190" s="38"/>
      <c r="C190" s="39"/>
      <c r="D190" s="231" t="s">
        <v>181</v>
      </c>
      <c r="E190" s="39"/>
      <c r="F190" s="232" t="s">
        <v>265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181</v>
      </c>
      <c r="AU190" s="16" t="s">
        <v>88</v>
      </c>
    </row>
    <row r="191" s="2" customFormat="1">
      <c r="A191" s="37"/>
      <c r="B191" s="38"/>
      <c r="C191" s="39"/>
      <c r="D191" s="236" t="s">
        <v>183</v>
      </c>
      <c r="E191" s="39"/>
      <c r="F191" s="237" t="s">
        <v>266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183</v>
      </c>
      <c r="AU191" s="16" t="s">
        <v>88</v>
      </c>
    </row>
    <row r="192" s="13" customFormat="1">
      <c r="A192" s="13"/>
      <c r="B192" s="238"/>
      <c r="C192" s="239"/>
      <c r="D192" s="231" t="s">
        <v>185</v>
      </c>
      <c r="E192" s="240" t="s">
        <v>126</v>
      </c>
      <c r="F192" s="241" t="s">
        <v>270</v>
      </c>
      <c r="G192" s="239"/>
      <c r="H192" s="242">
        <v>240.39699999999999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185</v>
      </c>
      <c r="AU192" s="248" t="s">
        <v>88</v>
      </c>
      <c r="AV192" s="13" t="s">
        <v>88</v>
      </c>
      <c r="AW192" s="13" t="s">
        <v>33</v>
      </c>
      <c r="AX192" s="13" t="s">
        <v>86</v>
      </c>
      <c r="AY192" s="248" t="s">
        <v>172</v>
      </c>
    </row>
    <row r="193" s="2" customFormat="1" ht="21.75" customHeight="1">
      <c r="A193" s="37"/>
      <c r="B193" s="38"/>
      <c r="C193" s="218" t="s">
        <v>271</v>
      </c>
      <c r="D193" s="218" t="s">
        <v>174</v>
      </c>
      <c r="E193" s="219" t="s">
        <v>272</v>
      </c>
      <c r="F193" s="220" t="s">
        <v>273</v>
      </c>
      <c r="G193" s="221" t="s">
        <v>235</v>
      </c>
      <c r="H193" s="222">
        <v>16.050000000000001</v>
      </c>
      <c r="I193" s="223"/>
      <c r="J193" s="224">
        <f>ROUND(I193*H193,2)</f>
        <v>0</v>
      </c>
      <c r="K193" s="220" t="s">
        <v>178</v>
      </c>
      <c r="L193" s="43"/>
      <c r="M193" s="225" t="s">
        <v>1</v>
      </c>
      <c r="N193" s="226" t="s">
        <v>43</v>
      </c>
      <c r="O193" s="90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179</v>
      </c>
      <c r="AT193" s="229" t="s">
        <v>174</v>
      </c>
      <c r="AU193" s="229" t="s">
        <v>88</v>
      </c>
      <c r="AY193" s="16" t="s">
        <v>172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86</v>
      </c>
      <c r="BK193" s="230">
        <f>ROUND(I193*H193,2)</f>
        <v>0</v>
      </c>
      <c r="BL193" s="16" t="s">
        <v>179</v>
      </c>
      <c r="BM193" s="229" t="s">
        <v>274</v>
      </c>
    </row>
    <row r="194" s="2" customFormat="1">
      <c r="A194" s="37"/>
      <c r="B194" s="38"/>
      <c r="C194" s="39"/>
      <c r="D194" s="231" t="s">
        <v>181</v>
      </c>
      <c r="E194" s="39"/>
      <c r="F194" s="232" t="s">
        <v>275</v>
      </c>
      <c r="G194" s="39"/>
      <c r="H194" s="39"/>
      <c r="I194" s="233"/>
      <c r="J194" s="39"/>
      <c r="K194" s="39"/>
      <c r="L194" s="43"/>
      <c r="M194" s="234"/>
      <c r="N194" s="23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181</v>
      </c>
      <c r="AU194" s="16" t="s">
        <v>88</v>
      </c>
    </row>
    <row r="195" s="2" customFormat="1">
      <c r="A195" s="37"/>
      <c r="B195" s="38"/>
      <c r="C195" s="39"/>
      <c r="D195" s="236" t="s">
        <v>183</v>
      </c>
      <c r="E195" s="39"/>
      <c r="F195" s="237" t="s">
        <v>276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183</v>
      </c>
      <c r="AU195" s="16" t="s">
        <v>88</v>
      </c>
    </row>
    <row r="196" s="13" customFormat="1">
      <c r="A196" s="13"/>
      <c r="B196" s="238"/>
      <c r="C196" s="239"/>
      <c r="D196" s="231" t="s">
        <v>185</v>
      </c>
      <c r="E196" s="240" t="s">
        <v>134</v>
      </c>
      <c r="F196" s="241" t="s">
        <v>277</v>
      </c>
      <c r="G196" s="239"/>
      <c r="H196" s="242">
        <v>16.050000000000001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185</v>
      </c>
      <c r="AU196" s="248" t="s">
        <v>88</v>
      </c>
      <c r="AV196" s="13" t="s">
        <v>88</v>
      </c>
      <c r="AW196" s="13" t="s">
        <v>33</v>
      </c>
      <c r="AX196" s="13" t="s">
        <v>86</v>
      </c>
      <c r="AY196" s="248" t="s">
        <v>172</v>
      </c>
    </row>
    <row r="197" s="2" customFormat="1" ht="16.5" customHeight="1">
      <c r="A197" s="37"/>
      <c r="B197" s="38"/>
      <c r="C197" s="218" t="s">
        <v>278</v>
      </c>
      <c r="D197" s="218" t="s">
        <v>174</v>
      </c>
      <c r="E197" s="219" t="s">
        <v>279</v>
      </c>
      <c r="F197" s="220" t="s">
        <v>280</v>
      </c>
      <c r="G197" s="221" t="s">
        <v>235</v>
      </c>
      <c r="H197" s="222">
        <v>39.993000000000002</v>
      </c>
      <c r="I197" s="223"/>
      <c r="J197" s="224">
        <f>ROUND(I197*H197,2)</f>
        <v>0</v>
      </c>
      <c r="K197" s="220" t="s">
        <v>178</v>
      </c>
      <c r="L197" s="43"/>
      <c r="M197" s="225" t="s">
        <v>1</v>
      </c>
      <c r="N197" s="226" t="s">
        <v>43</v>
      </c>
      <c r="O197" s="90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179</v>
      </c>
      <c r="AT197" s="229" t="s">
        <v>174</v>
      </c>
      <c r="AU197" s="229" t="s">
        <v>88</v>
      </c>
      <c r="AY197" s="16" t="s">
        <v>172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86</v>
      </c>
      <c r="BK197" s="230">
        <f>ROUND(I197*H197,2)</f>
        <v>0</v>
      </c>
      <c r="BL197" s="16" t="s">
        <v>179</v>
      </c>
      <c r="BM197" s="229" t="s">
        <v>281</v>
      </c>
    </row>
    <row r="198" s="2" customFormat="1">
      <c r="A198" s="37"/>
      <c r="B198" s="38"/>
      <c r="C198" s="39"/>
      <c r="D198" s="231" t="s">
        <v>181</v>
      </c>
      <c r="E198" s="39"/>
      <c r="F198" s="232" t="s">
        <v>282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181</v>
      </c>
      <c r="AU198" s="16" t="s">
        <v>88</v>
      </c>
    </row>
    <row r="199" s="2" customFormat="1">
      <c r="A199" s="37"/>
      <c r="B199" s="38"/>
      <c r="C199" s="39"/>
      <c r="D199" s="236" t="s">
        <v>183</v>
      </c>
      <c r="E199" s="39"/>
      <c r="F199" s="237" t="s">
        <v>283</v>
      </c>
      <c r="G199" s="39"/>
      <c r="H199" s="39"/>
      <c r="I199" s="233"/>
      <c r="J199" s="39"/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183</v>
      </c>
      <c r="AU199" s="16" t="s">
        <v>88</v>
      </c>
    </row>
    <row r="200" s="13" customFormat="1">
      <c r="A200" s="13"/>
      <c r="B200" s="238"/>
      <c r="C200" s="239"/>
      <c r="D200" s="231" t="s">
        <v>185</v>
      </c>
      <c r="E200" s="240" t="s">
        <v>1</v>
      </c>
      <c r="F200" s="241" t="s">
        <v>124</v>
      </c>
      <c r="G200" s="239"/>
      <c r="H200" s="242">
        <v>39.993000000000002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185</v>
      </c>
      <c r="AU200" s="248" t="s">
        <v>88</v>
      </c>
      <c r="AV200" s="13" t="s">
        <v>88</v>
      </c>
      <c r="AW200" s="13" t="s">
        <v>33</v>
      </c>
      <c r="AX200" s="13" t="s">
        <v>86</v>
      </c>
      <c r="AY200" s="248" t="s">
        <v>172</v>
      </c>
    </row>
    <row r="201" s="2" customFormat="1" ht="16.5" customHeight="1">
      <c r="A201" s="37"/>
      <c r="B201" s="38"/>
      <c r="C201" s="218" t="s">
        <v>284</v>
      </c>
      <c r="D201" s="218" t="s">
        <v>174</v>
      </c>
      <c r="E201" s="219" t="s">
        <v>285</v>
      </c>
      <c r="F201" s="220" t="s">
        <v>286</v>
      </c>
      <c r="G201" s="221" t="s">
        <v>235</v>
      </c>
      <c r="H201" s="222">
        <v>39.993000000000002</v>
      </c>
      <c r="I201" s="223"/>
      <c r="J201" s="224">
        <f>ROUND(I201*H201,2)</f>
        <v>0</v>
      </c>
      <c r="K201" s="220" t="s">
        <v>178</v>
      </c>
      <c r="L201" s="43"/>
      <c r="M201" s="225" t="s">
        <v>1</v>
      </c>
      <c r="N201" s="226" t="s">
        <v>43</v>
      </c>
      <c r="O201" s="90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9" t="s">
        <v>179</v>
      </c>
      <c r="AT201" s="229" t="s">
        <v>174</v>
      </c>
      <c r="AU201" s="229" t="s">
        <v>88</v>
      </c>
      <c r="AY201" s="16" t="s">
        <v>172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86</v>
      </c>
      <c r="BK201" s="230">
        <f>ROUND(I201*H201,2)</f>
        <v>0</v>
      </c>
      <c r="BL201" s="16" t="s">
        <v>179</v>
      </c>
      <c r="BM201" s="229" t="s">
        <v>287</v>
      </c>
    </row>
    <row r="202" s="2" customFormat="1">
      <c r="A202" s="37"/>
      <c r="B202" s="38"/>
      <c r="C202" s="39"/>
      <c r="D202" s="231" t="s">
        <v>181</v>
      </c>
      <c r="E202" s="39"/>
      <c r="F202" s="232" t="s">
        <v>288</v>
      </c>
      <c r="G202" s="39"/>
      <c r="H202" s="39"/>
      <c r="I202" s="233"/>
      <c r="J202" s="39"/>
      <c r="K202" s="39"/>
      <c r="L202" s="43"/>
      <c r="M202" s="234"/>
      <c r="N202" s="235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181</v>
      </c>
      <c r="AU202" s="16" t="s">
        <v>88</v>
      </c>
    </row>
    <row r="203" s="2" customFormat="1">
      <c r="A203" s="37"/>
      <c r="B203" s="38"/>
      <c r="C203" s="39"/>
      <c r="D203" s="236" t="s">
        <v>183</v>
      </c>
      <c r="E203" s="39"/>
      <c r="F203" s="237" t="s">
        <v>289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183</v>
      </c>
      <c r="AU203" s="16" t="s">
        <v>88</v>
      </c>
    </row>
    <row r="204" s="13" customFormat="1">
      <c r="A204" s="13"/>
      <c r="B204" s="238"/>
      <c r="C204" s="239"/>
      <c r="D204" s="231" t="s">
        <v>185</v>
      </c>
      <c r="E204" s="240" t="s">
        <v>1</v>
      </c>
      <c r="F204" s="241" t="s">
        <v>290</v>
      </c>
      <c r="G204" s="239"/>
      <c r="H204" s="242">
        <v>27.213000000000001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185</v>
      </c>
      <c r="AU204" s="248" t="s">
        <v>88</v>
      </c>
      <c r="AV204" s="13" t="s">
        <v>88</v>
      </c>
      <c r="AW204" s="13" t="s">
        <v>33</v>
      </c>
      <c r="AX204" s="13" t="s">
        <v>78</v>
      </c>
      <c r="AY204" s="248" t="s">
        <v>172</v>
      </c>
    </row>
    <row r="205" s="13" customFormat="1">
      <c r="A205" s="13"/>
      <c r="B205" s="238"/>
      <c r="C205" s="239"/>
      <c r="D205" s="231" t="s">
        <v>185</v>
      </c>
      <c r="E205" s="240" t="s">
        <v>1</v>
      </c>
      <c r="F205" s="241" t="s">
        <v>291</v>
      </c>
      <c r="G205" s="239"/>
      <c r="H205" s="242">
        <v>12.779999999999999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185</v>
      </c>
      <c r="AU205" s="248" t="s">
        <v>88</v>
      </c>
      <c r="AV205" s="13" t="s">
        <v>88</v>
      </c>
      <c r="AW205" s="13" t="s">
        <v>33</v>
      </c>
      <c r="AX205" s="13" t="s">
        <v>78</v>
      </c>
      <c r="AY205" s="248" t="s">
        <v>172</v>
      </c>
    </row>
    <row r="206" s="14" customFormat="1">
      <c r="A206" s="14"/>
      <c r="B206" s="249"/>
      <c r="C206" s="250"/>
      <c r="D206" s="231" t="s">
        <v>185</v>
      </c>
      <c r="E206" s="251" t="s">
        <v>124</v>
      </c>
      <c r="F206" s="252" t="s">
        <v>206</v>
      </c>
      <c r="G206" s="250"/>
      <c r="H206" s="253">
        <v>39.993000000000002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185</v>
      </c>
      <c r="AU206" s="259" t="s">
        <v>88</v>
      </c>
      <c r="AV206" s="14" t="s">
        <v>179</v>
      </c>
      <c r="AW206" s="14" t="s">
        <v>33</v>
      </c>
      <c r="AX206" s="14" t="s">
        <v>86</v>
      </c>
      <c r="AY206" s="259" t="s">
        <v>172</v>
      </c>
    </row>
    <row r="207" s="2" customFormat="1" ht="16.5" customHeight="1">
      <c r="A207" s="37"/>
      <c r="B207" s="38"/>
      <c r="C207" s="218" t="s">
        <v>292</v>
      </c>
      <c r="D207" s="218" t="s">
        <v>174</v>
      </c>
      <c r="E207" s="219" t="s">
        <v>293</v>
      </c>
      <c r="F207" s="220" t="s">
        <v>294</v>
      </c>
      <c r="G207" s="221" t="s">
        <v>295</v>
      </c>
      <c r="H207" s="222">
        <v>408.67500000000001</v>
      </c>
      <c r="I207" s="223"/>
      <c r="J207" s="224">
        <f>ROUND(I207*H207,2)</f>
        <v>0</v>
      </c>
      <c r="K207" s="220" t="s">
        <v>178</v>
      </c>
      <c r="L207" s="43"/>
      <c r="M207" s="225" t="s">
        <v>1</v>
      </c>
      <c r="N207" s="226" t="s">
        <v>43</v>
      </c>
      <c r="O207" s="90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9" t="s">
        <v>179</v>
      </c>
      <c r="AT207" s="229" t="s">
        <v>174</v>
      </c>
      <c r="AU207" s="229" t="s">
        <v>88</v>
      </c>
      <c r="AY207" s="16" t="s">
        <v>172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6" t="s">
        <v>86</v>
      </c>
      <c r="BK207" s="230">
        <f>ROUND(I207*H207,2)</f>
        <v>0</v>
      </c>
      <c r="BL207" s="16" t="s">
        <v>179</v>
      </c>
      <c r="BM207" s="229" t="s">
        <v>296</v>
      </c>
    </row>
    <row r="208" s="2" customFormat="1">
      <c r="A208" s="37"/>
      <c r="B208" s="38"/>
      <c r="C208" s="39"/>
      <c r="D208" s="231" t="s">
        <v>181</v>
      </c>
      <c r="E208" s="39"/>
      <c r="F208" s="232" t="s">
        <v>297</v>
      </c>
      <c r="G208" s="39"/>
      <c r="H208" s="39"/>
      <c r="I208" s="233"/>
      <c r="J208" s="39"/>
      <c r="K208" s="39"/>
      <c r="L208" s="43"/>
      <c r="M208" s="234"/>
      <c r="N208" s="23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181</v>
      </c>
      <c r="AU208" s="16" t="s">
        <v>88</v>
      </c>
    </row>
    <row r="209" s="2" customFormat="1">
      <c r="A209" s="37"/>
      <c r="B209" s="38"/>
      <c r="C209" s="39"/>
      <c r="D209" s="236" t="s">
        <v>183</v>
      </c>
      <c r="E209" s="39"/>
      <c r="F209" s="237" t="s">
        <v>298</v>
      </c>
      <c r="G209" s="39"/>
      <c r="H209" s="39"/>
      <c r="I209" s="233"/>
      <c r="J209" s="39"/>
      <c r="K209" s="39"/>
      <c r="L209" s="43"/>
      <c r="M209" s="234"/>
      <c r="N209" s="23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183</v>
      </c>
      <c r="AU209" s="16" t="s">
        <v>88</v>
      </c>
    </row>
    <row r="210" s="13" customFormat="1">
      <c r="A210" s="13"/>
      <c r="B210" s="238"/>
      <c r="C210" s="239"/>
      <c r="D210" s="231" t="s">
        <v>185</v>
      </c>
      <c r="E210" s="240" t="s">
        <v>1</v>
      </c>
      <c r="F210" s="241" t="s">
        <v>299</v>
      </c>
      <c r="G210" s="239"/>
      <c r="H210" s="242">
        <v>408.67500000000001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185</v>
      </c>
      <c r="AU210" s="248" t="s">
        <v>88</v>
      </c>
      <c r="AV210" s="13" t="s">
        <v>88</v>
      </c>
      <c r="AW210" s="13" t="s">
        <v>33</v>
      </c>
      <c r="AX210" s="13" t="s">
        <v>86</v>
      </c>
      <c r="AY210" s="248" t="s">
        <v>172</v>
      </c>
    </row>
    <row r="211" s="2" customFormat="1" ht="16.5" customHeight="1">
      <c r="A211" s="37"/>
      <c r="B211" s="38"/>
      <c r="C211" s="218" t="s">
        <v>300</v>
      </c>
      <c r="D211" s="218" t="s">
        <v>174</v>
      </c>
      <c r="E211" s="219" t="s">
        <v>301</v>
      </c>
      <c r="F211" s="220" t="s">
        <v>302</v>
      </c>
      <c r="G211" s="221" t="s">
        <v>235</v>
      </c>
      <c r="H211" s="222">
        <v>39.993000000000002</v>
      </c>
      <c r="I211" s="223"/>
      <c r="J211" s="224">
        <f>ROUND(I211*H211,2)</f>
        <v>0</v>
      </c>
      <c r="K211" s="220" t="s">
        <v>178</v>
      </c>
      <c r="L211" s="43"/>
      <c r="M211" s="225" t="s">
        <v>1</v>
      </c>
      <c r="N211" s="226" t="s">
        <v>43</v>
      </c>
      <c r="O211" s="90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179</v>
      </c>
      <c r="AT211" s="229" t="s">
        <v>174</v>
      </c>
      <c r="AU211" s="229" t="s">
        <v>88</v>
      </c>
      <c r="AY211" s="16" t="s">
        <v>172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86</v>
      </c>
      <c r="BK211" s="230">
        <f>ROUND(I211*H211,2)</f>
        <v>0</v>
      </c>
      <c r="BL211" s="16" t="s">
        <v>179</v>
      </c>
      <c r="BM211" s="229" t="s">
        <v>303</v>
      </c>
    </row>
    <row r="212" s="2" customFormat="1">
      <c r="A212" s="37"/>
      <c r="B212" s="38"/>
      <c r="C212" s="39"/>
      <c r="D212" s="231" t="s">
        <v>181</v>
      </c>
      <c r="E212" s="39"/>
      <c r="F212" s="232" t="s">
        <v>304</v>
      </c>
      <c r="G212" s="39"/>
      <c r="H212" s="39"/>
      <c r="I212" s="233"/>
      <c r="J212" s="39"/>
      <c r="K212" s="39"/>
      <c r="L212" s="43"/>
      <c r="M212" s="234"/>
      <c r="N212" s="23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181</v>
      </c>
      <c r="AU212" s="16" t="s">
        <v>88</v>
      </c>
    </row>
    <row r="213" s="2" customFormat="1">
      <c r="A213" s="37"/>
      <c r="B213" s="38"/>
      <c r="C213" s="39"/>
      <c r="D213" s="236" t="s">
        <v>183</v>
      </c>
      <c r="E213" s="39"/>
      <c r="F213" s="237" t="s">
        <v>305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183</v>
      </c>
      <c r="AU213" s="16" t="s">
        <v>88</v>
      </c>
    </row>
    <row r="214" s="13" customFormat="1">
      <c r="A214" s="13"/>
      <c r="B214" s="238"/>
      <c r="C214" s="239"/>
      <c r="D214" s="231" t="s">
        <v>185</v>
      </c>
      <c r="E214" s="240" t="s">
        <v>1</v>
      </c>
      <c r="F214" s="241" t="s">
        <v>124</v>
      </c>
      <c r="G214" s="239"/>
      <c r="H214" s="242">
        <v>39.993000000000002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185</v>
      </c>
      <c r="AU214" s="248" t="s">
        <v>88</v>
      </c>
      <c r="AV214" s="13" t="s">
        <v>88</v>
      </c>
      <c r="AW214" s="13" t="s">
        <v>33</v>
      </c>
      <c r="AX214" s="13" t="s">
        <v>86</v>
      </c>
      <c r="AY214" s="248" t="s">
        <v>172</v>
      </c>
    </row>
    <row r="215" s="2" customFormat="1" ht="16.5" customHeight="1">
      <c r="A215" s="37"/>
      <c r="B215" s="38"/>
      <c r="C215" s="218" t="s">
        <v>306</v>
      </c>
      <c r="D215" s="218" t="s">
        <v>174</v>
      </c>
      <c r="E215" s="219" t="s">
        <v>307</v>
      </c>
      <c r="F215" s="220" t="s">
        <v>308</v>
      </c>
      <c r="G215" s="221" t="s">
        <v>235</v>
      </c>
      <c r="H215" s="222">
        <v>29.23</v>
      </c>
      <c r="I215" s="223"/>
      <c r="J215" s="224">
        <f>ROUND(I215*H215,2)</f>
        <v>0</v>
      </c>
      <c r="K215" s="220" t="s">
        <v>178</v>
      </c>
      <c r="L215" s="43"/>
      <c r="M215" s="225" t="s">
        <v>1</v>
      </c>
      <c r="N215" s="226" t="s">
        <v>43</v>
      </c>
      <c r="O215" s="90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9" t="s">
        <v>179</v>
      </c>
      <c r="AT215" s="229" t="s">
        <v>174</v>
      </c>
      <c r="AU215" s="229" t="s">
        <v>88</v>
      </c>
      <c r="AY215" s="16" t="s">
        <v>172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6" t="s">
        <v>86</v>
      </c>
      <c r="BK215" s="230">
        <f>ROUND(I215*H215,2)</f>
        <v>0</v>
      </c>
      <c r="BL215" s="16" t="s">
        <v>179</v>
      </c>
      <c r="BM215" s="229" t="s">
        <v>309</v>
      </c>
    </row>
    <row r="216" s="2" customFormat="1">
      <c r="A216" s="37"/>
      <c r="B216" s="38"/>
      <c r="C216" s="39"/>
      <c r="D216" s="231" t="s">
        <v>181</v>
      </c>
      <c r="E216" s="39"/>
      <c r="F216" s="232" t="s">
        <v>310</v>
      </c>
      <c r="G216" s="39"/>
      <c r="H216" s="39"/>
      <c r="I216" s="233"/>
      <c r="J216" s="39"/>
      <c r="K216" s="39"/>
      <c r="L216" s="43"/>
      <c r="M216" s="234"/>
      <c r="N216" s="23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181</v>
      </c>
      <c r="AU216" s="16" t="s">
        <v>88</v>
      </c>
    </row>
    <row r="217" s="2" customFormat="1">
      <c r="A217" s="37"/>
      <c r="B217" s="38"/>
      <c r="C217" s="39"/>
      <c r="D217" s="236" t="s">
        <v>183</v>
      </c>
      <c r="E217" s="39"/>
      <c r="F217" s="237" t="s">
        <v>311</v>
      </c>
      <c r="G217" s="39"/>
      <c r="H217" s="39"/>
      <c r="I217" s="233"/>
      <c r="J217" s="39"/>
      <c r="K217" s="39"/>
      <c r="L217" s="43"/>
      <c r="M217" s="234"/>
      <c r="N217" s="23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183</v>
      </c>
      <c r="AU217" s="16" t="s">
        <v>88</v>
      </c>
    </row>
    <row r="218" s="13" customFormat="1">
      <c r="A218" s="13"/>
      <c r="B218" s="238"/>
      <c r="C218" s="239"/>
      <c r="D218" s="231" t="s">
        <v>185</v>
      </c>
      <c r="E218" s="240" t="s">
        <v>130</v>
      </c>
      <c r="F218" s="241" t="s">
        <v>312</v>
      </c>
      <c r="G218" s="239"/>
      <c r="H218" s="242">
        <v>29.23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185</v>
      </c>
      <c r="AU218" s="248" t="s">
        <v>88</v>
      </c>
      <c r="AV218" s="13" t="s">
        <v>88</v>
      </c>
      <c r="AW218" s="13" t="s">
        <v>33</v>
      </c>
      <c r="AX218" s="13" t="s">
        <v>86</v>
      </c>
      <c r="AY218" s="248" t="s">
        <v>172</v>
      </c>
    </row>
    <row r="219" s="2" customFormat="1" ht="16.5" customHeight="1">
      <c r="A219" s="37"/>
      <c r="B219" s="38"/>
      <c r="C219" s="260" t="s">
        <v>7</v>
      </c>
      <c r="D219" s="260" t="s">
        <v>313</v>
      </c>
      <c r="E219" s="261" t="s">
        <v>314</v>
      </c>
      <c r="F219" s="262" t="s">
        <v>315</v>
      </c>
      <c r="G219" s="263" t="s">
        <v>295</v>
      </c>
      <c r="H219" s="264">
        <v>58.460000000000001</v>
      </c>
      <c r="I219" s="265"/>
      <c r="J219" s="266">
        <f>ROUND(I219*H219,2)</f>
        <v>0</v>
      </c>
      <c r="K219" s="262" t="s">
        <v>178</v>
      </c>
      <c r="L219" s="267"/>
      <c r="M219" s="268" t="s">
        <v>1</v>
      </c>
      <c r="N219" s="269" t="s">
        <v>43</v>
      </c>
      <c r="O219" s="90"/>
      <c r="P219" s="227">
        <f>O219*H219</f>
        <v>0</v>
      </c>
      <c r="Q219" s="227">
        <v>1</v>
      </c>
      <c r="R219" s="227">
        <f>Q219*H219</f>
        <v>58.460000000000001</v>
      </c>
      <c r="S219" s="227">
        <v>0</v>
      </c>
      <c r="T219" s="22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9" t="s">
        <v>226</v>
      </c>
      <c r="AT219" s="229" t="s">
        <v>313</v>
      </c>
      <c r="AU219" s="229" t="s">
        <v>88</v>
      </c>
      <c r="AY219" s="16" t="s">
        <v>172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6" t="s">
        <v>86</v>
      </c>
      <c r="BK219" s="230">
        <f>ROUND(I219*H219,2)</f>
        <v>0</v>
      </c>
      <c r="BL219" s="16" t="s">
        <v>179</v>
      </c>
      <c r="BM219" s="229" t="s">
        <v>316</v>
      </c>
    </row>
    <row r="220" s="2" customFormat="1">
      <c r="A220" s="37"/>
      <c r="B220" s="38"/>
      <c r="C220" s="39"/>
      <c r="D220" s="231" t="s">
        <v>181</v>
      </c>
      <c r="E220" s="39"/>
      <c r="F220" s="232" t="s">
        <v>315</v>
      </c>
      <c r="G220" s="39"/>
      <c r="H220" s="39"/>
      <c r="I220" s="233"/>
      <c r="J220" s="39"/>
      <c r="K220" s="39"/>
      <c r="L220" s="43"/>
      <c r="M220" s="234"/>
      <c r="N220" s="235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181</v>
      </c>
      <c r="AU220" s="16" t="s">
        <v>88</v>
      </c>
    </row>
    <row r="221" s="13" customFormat="1">
      <c r="A221" s="13"/>
      <c r="B221" s="238"/>
      <c r="C221" s="239"/>
      <c r="D221" s="231" t="s">
        <v>185</v>
      </c>
      <c r="E221" s="240" t="s">
        <v>1</v>
      </c>
      <c r="F221" s="241" t="s">
        <v>317</v>
      </c>
      <c r="G221" s="239"/>
      <c r="H221" s="242">
        <v>58.460000000000001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185</v>
      </c>
      <c r="AU221" s="248" t="s">
        <v>88</v>
      </c>
      <c r="AV221" s="13" t="s">
        <v>88</v>
      </c>
      <c r="AW221" s="13" t="s">
        <v>33</v>
      </c>
      <c r="AX221" s="13" t="s">
        <v>86</v>
      </c>
      <c r="AY221" s="248" t="s">
        <v>172</v>
      </c>
    </row>
    <row r="222" s="2" customFormat="1" ht="16.5" customHeight="1">
      <c r="A222" s="37"/>
      <c r="B222" s="38"/>
      <c r="C222" s="218" t="s">
        <v>318</v>
      </c>
      <c r="D222" s="218" t="s">
        <v>174</v>
      </c>
      <c r="E222" s="219" t="s">
        <v>319</v>
      </c>
      <c r="F222" s="220" t="s">
        <v>320</v>
      </c>
      <c r="G222" s="221" t="s">
        <v>235</v>
      </c>
      <c r="H222" s="222">
        <v>3.7000000000000002</v>
      </c>
      <c r="I222" s="223"/>
      <c r="J222" s="224">
        <f>ROUND(I222*H222,2)</f>
        <v>0</v>
      </c>
      <c r="K222" s="220" t="s">
        <v>178</v>
      </c>
      <c r="L222" s="43"/>
      <c r="M222" s="225" t="s">
        <v>1</v>
      </c>
      <c r="N222" s="226" t="s">
        <v>43</v>
      </c>
      <c r="O222" s="90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179</v>
      </c>
      <c r="AT222" s="229" t="s">
        <v>174</v>
      </c>
      <c r="AU222" s="229" t="s">
        <v>88</v>
      </c>
      <c r="AY222" s="16" t="s">
        <v>172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86</v>
      </c>
      <c r="BK222" s="230">
        <f>ROUND(I222*H222,2)</f>
        <v>0</v>
      </c>
      <c r="BL222" s="16" t="s">
        <v>179</v>
      </c>
      <c r="BM222" s="229" t="s">
        <v>321</v>
      </c>
    </row>
    <row r="223" s="2" customFormat="1">
      <c r="A223" s="37"/>
      <c r="B223" s="38"/>
      <c r="C223" s="39"/>
      <c r="D223" s="231" t="s">
        <v>181</v>
      </c>
      <c r="E223" s="39"/>
      <c r="F223" s="232" t="s">
        <v>322</v>
      </c>
      <c r="G223" s="39"/>
      <c r="H223" s="39"/>
      <c r="I223" s="233"/>
      <c r="J223" s="39"/>
      <c r="K223" s="39"/>
      <c r="L223" s="43"/>
      <c r="M223" s="234"/>
      <c r="N223" s="23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181</v>
      </c>
      <c r="AU223" s="16" t="s">
        <v>88</v>
      </c>
    </row>
    <row r="224" s="2" customFormat="1">
      <c r="A224" s="37"/>
      <c r="B224" s="38"/>
      <c r="C224" s="39"/>
      <c r="D224" s="236" t="s">
        <v>183</v>
      </c>
      <c r="E224" s="39"/>
      <c r="F224" s="237" t="s">
        <v>323</v>
      </c>
      <c r="G224" s="39"/>
      <c r="H224" s="39"/>
      <c r="I224" s="233"/>
      <c r="J224" s="39"/>
      <c r="K224" s="39"/>
      <c r="L224" s="43"/>
      <c r="M224" s="234"/>
      <c r="N224" s="235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183</v>
      </c>
      <c r="AU224" s="16" t="s">
        <v>88</v>
      </c>
    </row>
    <row r="225" s="13" customFormat="1">
      <c r="A225" s="13"/>
      <c r="B225" s="238"/>
      <c r="C225" s="239"/>
      <c r="D225" s="231" t="s">
        <v>185</v>
      </c>
      <c r="E225" s="240" t="s">
        <v>128</v>
      </c>
      <c r="F225" s="241" t="s">
        <v>324</v>
      </c>
      <c r="G225" s="239"/>
      <c r="H225" s="242">
        <v>3.7000000000000002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185</v>
      </c>
      <c r="AU225" s="248" t="s">
        <v>88</v>
      </c>
      <c r="AV225" s="13" t="s">
        <v>88</v>
      </c>
      <c r="AW225" s="13" t="s">
        <v>33</v>
      </c>
      <c r="AX225" s="13" t="s">
        <v>86</v>
      </c>
      <c r="AY225" s="248" t="s">
        <v>172</v>
      </c>
    </row>
    <row r="226" s="2" customFormat="1" ht="16.5" customHeight="1">
      <c r="A226" s="37"/>
      <c r="B226" s="38"/>
      <c r="C226" s="260" t="s">
        <v>325</v>
      </c>
      <c r="D226" s="260" t="s">
        <v>313</v>
      </c>
      <c r="E226" s="261" t="s">
        <v>326</v>
      </c>
      <c r="F226" s="262" t="s">
        <v>327</v>
      </c>
      <c r="G226" s="263" t="s">
        <v>295</v>
      </c>
      <c r="H226" s="264">
        <v>7.4000000000000004</v>
      </c>
      <c r="I226" s="265"/>
      <c r="J226" s="266">
        <f>ROUND(I226*H226,2)</f>
        <v>0</v>
      </c>
      <c r="K226" s="262" t="s">
        <v>178</v>
      </c>
      <c r="L226" s="267"/>
      <c r="M226" s="268" t="s">
        <v>1</v>
      </c>
      <c r="N226" s="269" t="s">
        <v>43</v>
      </c>
      <c r="O226" s="90"/>
      <c r="P226" s="227">
        <f>O226*H226</f>
        <v>0</v>
      </c>
      <c r="Q226" s="227">
        <v>1</v>
      </c>
      <c r="R226" s="227">
        <f>Q226*H226</f>
        <v>7.4000000000000004</v>
      </c>
      <c r="S226" s="227">
        <v>0</v>
      </c>
      <c r="T226" s="22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9" t="s">
        <v>226</v>
      </c>
      <c r="AT226" s="229" t="s">
        <v>313</v>
      </c>
      <c r="AU226" s="229" t="s">
        <v>88</v>
      </c>
      <c r="AY226" s="16" t="s">
        <v>172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6" t="s">
        <v>86</v>
      </c>
      <c r="BK226" s="230">
        <f>ROUND(I226*H226,2)</f>
        <v>0</v>
      </c>
      <c r="BL226" s="16" t="s">
        <v>179</v>
      </c>
      <c r="BM226" s="229" t="s">
        <v>328</v>
      </c>
    </row>
    <row r="227" s="2" customFormat="1">
      <c r="A227" s="37"/>
      <c r="B227" s="38"/>
      <c r="C227" s="39"/>
      <c r="D227" s="231" t="s">
        <v>181</v>
      </c>
      <c r="E227" s="39"/>
      <c r="F227" s="232" t="s">
        <v>327</v>
      </c>
      <c r="G227" s="39"/>
      <c r="H227" s="39"/>
      <c r="I227" s="233"/>
      <c r="J227" s="39"/>
      <c r="K227" s="39"/>
      <c r="L227" s="43"/>
      <c r="M227" s="234"/>
      <c r="N227" s="235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181</v>
      </c>
      <c r="AU227" s="16" t="s">
        <v>88</v>
      </c>
    </row>
    <row r="228" s="13" customFormat="1">
      <c r="A228" s="13"/>
      <c r="B228" s="238"/>
      <c r="C228" s="239"/>
      <c r="D228" s="231" t="s">
        <v>185</v>
      </c>
      <c r="E228" s="239"/>
      <c r="F228" s="241" t="s">
        <v>329</v>
      </c>
      <c r="G228" s="239"/>
      <c r="H228" s="242">
        <v>7.4000000000000004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185</v>
      </c>
      <c r="AU228" s="248" t="s">
        <v>88</v>
      </c>
      <c r="AV228" s="13" t="s">
        <v>88</v>
      </c>
      <c r="AW228" s="13" t="s">
        <v>4</v>
      </c>
      <c r="AX228" s="13" t="s">
        <v>86</v>
      </c>
      <c r="AY228" s="248" t="s">
        <v>172</v>
      </c>
    </row>
    <row r="229" s="2" customFormat="1" ht="24.15" customHeight="1">
      <c r="A229" s="37"/>
      <c r="B229" s="38"/>
      <c r="C229" s="218" t="s">
        <v>330</v>
      </c>
      <c r="D229" s="218" t="s">
        <v>174</v>
      </c>
      <c r="E229" s="219" t="s">
        <v>331</v>
      </c>
      <c r="F229" s="220" t="s">
        <v>332</v>
      </c>
      <c r="G229" s="221" t="s">
        <v>177</v>
      </c>
      <c r="H229" s="222">
        <v>160.5</v>
      </c>
      <c r="I229" s="223"/>
      <c r="J229" s="224">
        <f>ROUND(I229*H229,2)</f>
        <v>0</v>
      </c>
      <c r="K229" s="220" t="s">
        <v>178</v>
      </c>
      <c r="L229" s="43"/>
      <c r="M229" s="225" t="s">
        <v>1</v>
      </c>
      <c r="N229" s="226" t="s">
        <v>43</v>
      </c>
      <c r="O229" s="90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9" t="s">
        <v>179</v>
      </c>
      <c r="AT229" s="229" t="s">
        <v>174</v>
      </c>
      <c r="AU229" s="229" t="s">
        <v>88</v>
      </c>
      <c r="AY229" s="16" t="s">
        <v>172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6" t="s">
        <v>86</v>
      </c>
      <c r="BK229" s="230">
        <f>ROUND(I229*H229,2)</f>
        <v>0</v>
      </c>
      <c r="BL229" s="16" t="s">
        <v>179</v>
      </c>
      <c r="BM229" s="229" t="s">
        <v>333</v>
      </c>
    </row>
    <row r="230" s="2" customFormat="1">
      <c r="A230" s="37"/>
      <c r="B230" s="38"/>
      <c r="C230" s="39"/>
      <c r="D230" s="231" t="s">
        <v>181</v>
      </c>
      <c r="E230" s="39"/>
      <c r="F230" s="232" t="s">
        <v>334</v>
      </c>
      <c r="G230" s="39"/>
      <c r="H230" s="39"/>
      <c r="I230" s="233"/>
      <c r="J230" s="39"/>
      <c r="K230" s="39"/>
      <c r="L230" s="43"/>
      <c r="M230" s="234"/>
      <c r="N230" s="235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181</v>
      </c>
      <c r="AU230" s="16" t="s">
        <v>88</v>
      </c>
    </row>
    <row r="231" s="2" customFormat="1">
      <c r="A231" s="37"/>
      <c r="B231" s="38"/>
      <c r="C231" s="39"/>
      <c r="D231" s="236" t="s">
        <v>183</v>
      </c>
      <c r="E231" s="39"/>
      <c r="F231" s="237" t="s">
        <v>335</v>
      </c>
      <c r="G231" s="39"/>
      <c r="H231" s="39"/>
      <c r="I231" s="233"/>
      <c r="J231" s="39"/>
      <c r="K231" s="39"/>
      <c r="L231" s="43"/>
      <c r="M231" s="234"/>
      <c r="N231" s="23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183</v>
      </c>
      <c r="AU231" s="16" t="s">
        <v>88</v>
      </c>
    </row>
    <row r="232" s="13" customFormat="1">
      <c r="A232" s="13"/>
      <c r="B232" s="238"/>
      <c r="C232" s="239"/>
      <c r="D232" s="231" t="s">
        <v>185</v>
      </c>
      <c r="E232" s="240" t="s">
        <v>1</v>
      </c>
      <c r="F232" s="241" t="s">
        <v>132</v>
      </c>
      <c r="G232" s="239"/>
      <c r="H232" s="242">
        <v>160.5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185</v>
      </c>
      <c r="AU232" s="248" t="s">
        <v>88</v>
      </c>
      <c r="AV232" s="13" t="s">
        <v>88</v>
      </c>
      <c r="AW232" s="13" t="s">
        <v>33</v>
      </c>
      <c r="AX232" s="13" t="s">
        <v>86</v>
      </c>
      <c r="AY232" s="248" t="s">
        <v>172</v>
      </c>
    </row>
    <row r="233" s="2" customFormat="1" ht="16.5" customHeight="1">
      <c r="A233" s="37"/>
      <c r="B233" s="38"/>
      <c r="C233" s="218" t="s">
        <v>336</v>
      </c>
      <c r="D233" s="218" t="s">
        <v>174</v>
      </c>
      <c r="E233" s="219" t="s">
        <v>337</v>
      </c>
      <c r="F233" s="220" t="s">
        <v>338</v>
      </c>
      <c r="G233" s="221" t="s">
        <v>177</v>
      </c>
      <c r="H233" s="222">
        <v>160.5</v>
      </c>
      <c r="I233" s="223"/>
      <c r="J233" s="224">
        <f>ROUND(I233*H233,2)</f>
        <v>0</v>
      </c>
      <c r="K233" s="220" t="s">
        <v>178</v>
      </c>
      <c r="L233" s="43"/>
      <c r="M233" s="225" t="s">
        <v>1</v>
      </c>
      <c r="N233" s="226" t="s">
        <v>43</v>
      </c>
      <c r="O233" s="90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9" t="s">
        <v>179</v>
      </c>
      <c r="AT233" s="229" t="s">
        <v>174</v>
      </c>
      <c r="AU233" s="229" t="s">
        <v>88</v>
      </c>
      <c r="AY233" s="16" t="s">
        <v>172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6" t="s">
        <v>86</v>
      </c>
      <c r="BK233" s="230">
        <f>ROUND(I233*H233,2)</f>
        <v>0</v>
      </c>
      <c r="BL233" s="16" t="s">
        <v>179</v>
      </c>
      <c r="BM233" s="229" t="s">
        <v>339</v>
      </c>
    </row>
    <row r="234" s="2" customFormat="1">
      <c r="A234" s="37"/>
      <c r="B234" s="38"/>
      <c r="C234" s="39"/>
      <c r="D234" s="231" t="s">
        <v>181</v>
      </c>
      <c r="E234" s="39"/>
      <c r="F234" s="232" t="s">
        <v>340</v>
      </c>
      <c r="G234" s="39"/>
      <c r="H234" s="39"/>
      <c r="I234" s="233"/>
      <c r="J234" s="39"/>
      <c r="K234" s="39"/>
      <c r="L234" s="43"/>
      <c r="M234" s="234"/>
      <c r="N234" s="235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181</v>
      </c>
      <c r="AU234" s="16" t="s">
        <v>88</v>
      </c>
    </row>
    <row r="235" s="2" customFormat="1">
      <c r="A235" s="37"/>
      <c r="B235" s="38"/>
      <c r="C235" s="39"/>
      <c r="D235" s="236" t="s">
        <v>183</v>
      </c>
      <c r="E235" s="39"/>
      <c r="F235" s="237" t="s">
        <v>341</v>
      </c>
      <c r="G235" s="39"/>
      <c r="H235" s="39"/>
      <c r="I235" s="233"/>
      <c r="J235" s="39"/>
      <c r="K235" s="39"/>
      <c r="L235" s="43"/>
      <c r="M235" s="234"/>
      <c r="N235" s="235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183</v>
      </c>
      <c r="AU235" s="16" t="s">
        <v>88</v>
      </c>
    </row>
    <row r="236" s="13" customFormat="1">
      <c r="A236" s="13"/>
      <c r="B236" s="238"/>
      <c r="C236" s="239"/>
      <c r="D236" s="231" t="s">
        <v>185</v>
      </c>
      <c r="E236" s="240" t="s">
        <v>1</v>
      </c>
      <c r="F236" s="241" t="s">
        <v>132</v>
      </c>
      <c r="G236" s="239"/>
      <c r="H236" s="242">
        <v>160.5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185</v>
      </c>
      <c r="AU236" s="248" t="s">
        <v>88</v>
      </c>
      <c r="AV236" s="13" t="s">
        <v>88</v>
      </c>
      <c r="AW236" s="13" t="s">
        <v>33</v>
      </c>
      <c r="AX236" s="13" t="s">
        <v>86</v>
      </c>
      <c r="AY236" s="248" t="s">
        <v>172</v>
      </c>
    </row>
    <row r="237" s="2" customFormat="1" ht="16.5" customHeight="1">
      <c r="A237" s="37"/>
      <c r="B237" s="38"/>
      <c r="C237" s="260" t="s">
        <v>342</v>
      </c>
      <c r="D237" s="260" t="s">
        <v>313</v>
      </c>
      <c r="E237" s="261" t="s">
        <v>343</v>
      </c>
      <c r="F237" s="262" t="s">
        <v>344</v>
      </c>
      <c r="G237" s="263" t="s">
        <v>295</v>
      </c>
      <c r="H237" s="264">
        <v>27.285</v>
      </c>
      <c r="I237" s="265"/>
      <c r="J237" s="266">
        <f>ROUND(I237*H237,2)</f>
        <v>0</v>
      </c>
      <c r="K237" s="262" t="s">
        <v>178</v>
      </c>
      <c r="L237" s="267"/>
      <c r="M237" s="268" t="s">
        <v>1</v>
      </c>
      <c r="N237" s="269" t="s">
        <v>43</v>
      </c>
      <c r="O237" s="90"/>
      <c r="P237" s="227">
        <f>O237*H237</f>
        <v>0</v>
      </c>
      <c r="Q237" s="227">
        <v>1</v>
      </c>
      <c r="R237" s="227">
        <f>Q237*H237</f>
        <v>27.285</v>
      </c>
      <c r="S237" s="227">
        <v>0</v>
      </c>
      <c r="T237" s="228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9" t="s">
        <v>226</v>
      </c>
      <c r="AT237" s="229" t="s">
        <v>313</v>
      </c>
      <c r="AU237" s="229" t="s">
        <v>88</v>
      </c>
      <c r="AY237" s="16" t="s">
        <v>172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6" t="s">
        <v>86</v>
      </c>
      <c r="BK237" s="230">
        <f>ROUND(I237*H237,2)</f>
        <v>0</v>
      </c>
      <c r="BL237" s="16" t="s">
        <v>179</v>
      </c>
      <c r="BM237" s="229" t="s">
        <v>345</v>
      </c>
    </row>
    <row r="238" s="2" customFormat="1">
      <c r="A238" s="37"/>
      <c r="B238" s="38"/>
      <c r="C238" s="39"/>
      <c r="D238" s="231" t="s">
        <v>181</v>
      </c>
      <c r="E238" s="39"/>
      <c r="F238" s="232" t="s">
        <v>344</v>
      </c>
      <c r="G238" s="39"/>
      <c r="H238" s="39"/>
      <c r="I238" s="233"/>
      <c r="J238" s="39"/>
      <c r="K238" s="39"/>
      <c r="L238" s="43"/>
      <c r="M238" s="234"/>
      <c r="N238" s="235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181</v>
      </c>
      <c r="AU238" s="16" t="s">
        <v>88</v>
      </c>
    </row>
    <row r="239" s="13" customFormat="1">
      <c r="A239" s="13"/>
      <c r="B239" s="238"/>
      <c r="C239" s="239"/>
      <c r="D239" s="231" t="s">
        <v>185</v>
      </c>
      <c r="E239" s="240" t="s">
        <v>1</v>
      </c>
      <c r="F239" s="241" t="s">
        <v>346</v>
      </c>
      <c r="G239" s="239"/>
      <c r="H239" s="242">
        <v>27.285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185</v>
      </c>
      <c r="AU239" s="248" t="s">
        <v>88</v>
      </c>
      <c r="AV239" s="13" t="s">
        <v>88</v>
      </c>
      <c r="AW239" s="13" t="s">
        <v>33</v>
      </c>
      <c r="AX239" s="13" t="s">
        <v>86</v>
      </c>
      <c r="AY239" s="248" t="s">
        <v>172</v>
      </c>
    </row>
    <row r="240" s="2" customFormat="1" ht="16.5" customHeight="1">
      <c r="A240" s="37"/>
      <c r="B240" s="38"/>
      <c r="C240" s="218" t="s">
        <v>347</v>
      </c>
      <c r="D240" s="218" t="s">
        <v>174</v>
      </c>
      <c r="E240" s="219" t="s">
        <v>348</v>
      </c>
      <c r="F240" s="220" t="s">
        <v>349</v>
      </c>
      <c r="G240" s="221" t="s">
        <v>177</v>
      </c>
      <c r="H240" s="222">
        <v>160.5</v>
      </c>
      <c r="I240" s="223"/>
      <c r="J240" s="224">
        <f>ROUND(I240*H240,2)</f>
        <v>0</v>
      </c>
      <c r="K240" s="220" t="s">
        <v>178</v>
      </c>
      <c r="L240" s="43"/>
      <c r="M240" s="225" t="s">
        <v>1</v>
      </c>
      <c r="N240" s="226" t="s">
        <v>43</v>
      </c>
      <c r="O240" s="90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9" t="s">
        <v>179</v>
      </c>
      <c r="AT240" s="229" t="s">
        <v>174</v>
      </c>
      <c r="AU240" s="229" t="s">
        <v>88</v>
      </c>
      <c r="AY240" s="16" t="s">
        <v>172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6" t="s">
        <v>86</v>
      </c>
      <c r="BK240" s="230">
        <f>ROUND(I240*H240,2)</f>
        <v>0</v>
      </c>
      <c r="BL240" s="16" t="s">
        <v>179</v>
      </c>
      <c r="BM240" s="229" t="s">
        <v>350</v>
      </c>
    </row>
    <row r="241" s="2" customFormat="1">
      <c r="A241" s="37"/>
      <c r="B241" s="38"/>
      <c r="C241" s="39"/>
      <c r="D241" s="231" t="s">
        <v>181</v>
      </c>
      <c r="E241" s="39"/>
      <c r="F241" s="232" t="s">
        <v>351</v>
      </c>
      <c r="G241" s="39"/>
      <c r="H241" s="39"/>
      <c r="I241" s="233"/>
      <c r="J241" s="39"/>
      <c r="K241" s="39"/>
      <c r="L241" s="43"/>
      <c r="M241" s="234"/>
      <c r="N241" s="235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181</v>
      </c>
      <c r="AU241" s="16" t="s">
        <v>88</v>
      </c>
    </row>
    <row r="242" s="2" customFormat="1">
      <c r="A242" s="37"/>
      <c r="B242" s="38"/>
      <c r="C242" s="39"/>
      <c r="D242" s="236" t="s">
        <v>183</v>
      </c>
      <c r="E242" s="39"/>
      <c r="F242" s="237" t="s">
        <v>352</v>
      </c>
      <c r="G242" s="39"/>
      <c r="H242" s="39"/>
      <c r="I242" s="233"/>
      <c r="J242" s="39"/>
      <c r="K242" s="39"/>
      <c r="L242" s="43"/>
      <c r="M242" s="234"/>
      <c r="N242" s="235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183</v>
      </c>
      <c r="AU242" s="16" t="s">
        <v>88</v>
      </c>
    </row>
    <row r="243" s="13" customFormat="1">
      <c r="A243" s="13"/>
      <c r="B243" s="238"/>
      <c r="C243" s="239"/>
      <c r="D243" s="231" t="s">
        <v>185</v>
      </c>
      <c r="E243" s="240" t="s">
        <v>132</v>
      </c>
      <c r="F243" s="241" t="s">
        <v>353</v>
      </c>
      <c r="G243" s="239"/>
      <c r="H243" s="242">
        <v>160.5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185</v>
      </c>
      <c r="AU243" s="248" t="s">
        <v>88</v>
      </c>
      <c r="AV243" s="13" t="s">
        <v>88</v>
      </c>
      <c r="AW243" s="13" t="s">
        <v>33</v>
      </c>
      <c r="AX243" s="13" t="s">
        <v>86</v>
      </c>
      <c r="AY243" s="248" t="s">
        <v>172</v>
      </c>
    </row>
    <row r="244" s="2" customFormat="1" ht="16.5" customHeight="1">
      <c r="A244" s="37"/>
      <c r="B244" s="38"/>
      <c r="C244" s="260" t="s">
        <v>354</v>
      </c>
      <c r="D244" s="260" t="s">
        <v>313</v>
      </c>
      <c r="E244" s="261" t="s">
        <v>355</v>
      </c>
      <c r="F244" s="262" t="s">
        <v>356</v>
      </c>
      <c r="G244" s="263" t="s">
        <v>357</v>
      </c>
      <c r="H244" s="264">
        <v>3.21</v>
      </c>
      <c r="I244" s="265"/>
      <c r="J244" s="266">
        <f>ROUND(I244*H244,2)</f>
        <v>0</v>
      </c>
      <c r="K244" s="262" t="s">
        <v>178</v>
      </c>
      <c r="L244" s="267"/>
      <c r="M244" s="268" t="s">
        <v>1</v>
      </c>
      <c r="N244" s="269" t="s">
        <v>43</v>
      </c>
      <c r="O244" s="90"/>
      <c r="P244" s="227">
        <f>O244*H244</f>
        <v>0</v>
      </c>
      <c r="Q244" s="227">
        <v>0.001</v>
      </c>
      <c r="R244" s="227">
        <f>Q244*H244</f>
        <v>0.0032100000000000002</v>
      </c>
      <c r="S244" s="227">
        <v>0</v>
      </c>
      <c r="T244" s="228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9" t="s">
        <v>226</v>
      </c>
      <c r="AT244" s="229" t="s">
        <v>313</v>
      </c>
      <c r="AU244" s="229" t="s">
        <v>88</v>
      </c>
      <c r="AY244" s="16" t="s">
        <v>172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6" t="s">
        <v>86</v>
      </c>
      <c r="BK244" s="230">
        <f>ROUND(I244*H244,2)</f>
        <v>0</v>
      </c>
      <c r="BL244" s="16" t="s">
        <v>179</v>
      </c>
      <c r="BM244" s="229" t="s">
        <v>358</v>
      </c>
    </row>
    <row r="245" s="2" customFormat="1">
      <c r="A245" s="37"/>
      <c r="B245" s="38"/>
      <c r="C245" s="39"/>
      <c r="D245" s="231" t="s">
        <v>181</v>
      </c>
      <c r="E245" s="39"/>
      <c r="F245" s="232" t="s">
        <v>356</v>
      </c>
      <c r="G245" s="39"/>
      <c r="H245" s="39"/>
      <c r="I245" s="233"/>
      <c r="J245" s="39"/>
      <c r="K245" s="39"/>
      <c r="L245" s="43"/>
      <c r="M245" s="234"/>
      <c r="N245" s="235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181</v>
      </c>
      <c r="AU245" s="16" t="s">
        <v>88</v>
      </c>
    </row>
    <row r="246" s="13" customFormat="1">
      <c r="A246" s="13"/>
      <c r="B246" s="238"/>
      <c r="C246" s="239"/>
      <c r="D246" s="231" t="s">
        <v>185</v>
      </c>
      <c r="E246" s="239"/>
      <c r="F246" s="241" t="s">
        <v>359</v>
      </c>
      <c r="G246" s="239"/>
      <c r="H246" s="242">
        <v>3.21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185</v>
      </c>
      <c r="AU246" s="248" t="s">
        <v>88</v>
      </c>
      <c r="AV246" s="13" t="s">
        <v>88</v>
      </c>
      <c r="AW246" s="13" t="s">
        <v>4</v>
      </c>
      <c r="AX246" s="13" t="s">
        <v>86</v>
      </c>
      <c r="AY246" s="248" t="s">
        <v>172</v>
      </c>
    </row>
    <row r="247" s="2" customFormat="1" ht="16.5" customHeight="1">
      <c r="A247" s="37"/>
      <c r="B247" s="38"/>
      <c r="C247" s="218" t="s">
        <v>360</v>
      </c>
      <c r="D247" s="218" t="s">
        <v>174</v>
      </c>
      <c r="E247" s="219" t="s">
        <v>361</v>
      </c>
      <c r="F247" s="220" t="s">
        <v>362</v>
      </c>
      <c r="G247" s="221" t="s">
        <v>177</v>
      </c>
      <c r="H247" s="222">
        <v>465.55000000000001</v>
      </c>
      <c r="I247" s="223"/>
      <c r="J247" s="224">
        <f>ROUND(I247*H247,2)</f>
        <v>0</v>
      </c>
      <c r="K247" s="220" t="s">
        <v>178</v>
      </c>
      <c r="L247" s="43"/>
      <c r="M247" s="225" t="s">
        <v>1</v>
      </c>
      <c r="N247" s="226" t="s">
        <v>43</v>
      </c>
      <c r="O247" s="90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9" t="s">
        <v>179</v>
      </c>
      <c r="AT247" s="229" t="s">
        <v>174</v>
      </c>
      <c r="AU247" s="229" t="s">
        <v>88</v>
      </c>
      <c r="AY247" s="16" t="s">
        <v>172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6" t="s">
        <v>86</v>
      </c>
      <c r="BK247" s="230">
        <f>ROUND(I247*H247,2)</f>
        <v>0</v>
      </c>
      <c r="BL247" s="16" t="s">
        <v>179</v>
      </c>
      <c r="BM247" s="229" t="s">
        <v>363</v>
      </c>
    </row>
    <row r="248" s="2" customFormat="1">
      <c r="A248" s="37"/>
      <c r="B248" s="38"/>
      <c r="C248" s="39"/>
      <c r="D248" s="231" t="s">
        <v>181</v>
      </c>
      <c r="E248" s="39"/>
      <c r="F248" s="232" t="s">
        <v>364</v>
      </c>
      <c r="G248" s="39"/>
      <c r="H248" s="39"/>
      <c r="I248" s="233"/>
      <c r="J248" s="39"/>
      <c r="K248" s="39"/>
      <c r="L248" s="43"/>
      <c r="M248" s="234"/>
      <c r="N248" s="235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181</v>
      </c>
      <c r="AU248" s="16" t="s">
        <v>88</v>
      </c>
    </row>
    <row r="249" s="2" customFormat="1">
      <c r="A249" s="37"/>
      <c r="B249" s="38"/>
      <c r="C249" s="39"/>
      <c r="D249" s="236" t="s">
        <v>183</v>
      </c>
      <c r="E249" s="39"/>
      <c r="F249" s="237" t="s">
        <v>365</v>
      </c>
      <c r="G249" s="39"/>
      <c r="H249" s="39"/>
      <c r="I249" s="233"/>
      <c r="J249" s="39"/>
      <c r="K249" s="39"/>
      <c r="L249" s="43"/>
      <c r="M249" s="234"/>
      <c r="N249" s="235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183</v>
      </c>
      <c r="AU249" s="16" t="s">
        <v>88</v>
      </c>
    </row>
    <row r="250" s="13" customFormat="1">
      <c r="A250" s="13"/>
      <c r="B250" s="238"/>
      <c r="C250" s="239"/>
      <c r="D250" s="231" t="s">
        <v>185</v>
      </c>
      <c r="E250" s="240" t="s">
        <v>1</v>
      </c>
      <c r="F250" s="241" t="s">
        <v>366</v>
      </c>
      <c r="G250" s="239"/>
      <c r="H250" s="242">
        <v>108.84999999999999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185</v>
      </c>
      <c r="AU250" s="248" t="s">
        <v>88</v>
      </c>
      <c r="AV250" s="13" t="s">
        <v>88</v>
      </c>
      <c r="AW250" s="13" t="s">
        <v>33</v>
      </c>
      <c r="AX250" s="13" t="s">
        <v>78</v>
      </c>
      <c r="AY250" s="248" t="s">
        <v>172</v>
      </c>
    </row>
    <row r="251" s="13" customFormat="1">
      <c r="A251" s="13"/>
      <c r="B251" s="238"/>
      <c r="C251" s="239"/>
      <c r="D251" s="231" t="s">
        <v>185</v>
      </c>
      <c r="E251" s="240" t="s">
        <v>115</v>
      </c>
      <c r="F251" s="241" t="s">
        <v>367</v>
      </c>
      <c r="G251" s="239"/>
      <c r="H251" s="242">
        <v>1.8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185</v>
      </c>
      <c r="AU251" s="248" t="s">
        <v>88</v>
      </c>
      <c r="AV251" s="13" t="s">
        <v>88</v>
      </c>
      <c r="AW251" s="13" t="s">
        <v>33</v>
      </c>
      <c r="AX251" s="13" t="s">
        <v>78</v>
      </c>
      <c r="AY251" s="248" t="s">
        <v>172</v>
      </c>
    </row>
    <row r="252" s="13" customFormat="1">
      <c r="A252" s="13"/>
      <c r="B252" s="238"/>
      <c r="C252" s="239"/>
      <c r="D252" s="231" t="s">
        <v>185</v>
      </c>
      <c r="E252" s="240" t="s">
        <v>117</v>
      </c>
      <c r="F252" s="241" t="s">
        <v>368</v>
      </c>
      <c r="G252" s="239"/>
      <c r="H252" s="242">
        <v>340.69999999999999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185</v>
      </c>
      <c r="AU252" s="248" t="s">
        <v>88</v>
      </c>
      <c r="AV252" s="13" t="s">
        <v>88</v>
      </c>
      <c r="AW252" s="13" t="s">
        <v>33</v>
      </c>
      <c r="AX252" s="13" t="s">
        <v>78</v>
      </c>
      <c r="AY252" s="248" t="s">
        <v>172</v>
      </c>
    </row>
    <row r="253" s="13" customFormat="1">
      <c r="A253" s="13"/>
      <c r="B253" s="238"/>
      <c r="C253" s="239"/>
      <c r="D253" s="231" t="s">
        <v>185</v>
      </c>
      <c r="E253" s="240" t="s">
        <v>119</v>
      </c>
      <c r="F253" s="241" t="s">
        <v>369</v>
      </c>
      <c r="G253" s="239"/>
      <c r="H253" s="242">
        <v>9.5999999999999996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185</v>
      </c>
      <c r="AU253" s="248" t="s">
        <v>88</v>
      </c>
      <c r="AV253" s="13" t="s">
        <v>88</v>
      </c>
      <c r="AW253" s="13" t="s">
        <v>33</v>
      </c>
      <c r="AX253" s="13" t="s">
        <v>78</v>
      </c>
      <c r="AY253" s="248" t="s">
        <v>172</v>
      </c>
    </row>
    <row r="254" s="13" customFormat="1">
      <c r="A254" s="13"/>
      <c r="B254" s="238"/>
      <c r="C254" s="239"/>
      <c r="D254" s="231" t="s">
        <v>185</v>
      </c>
      <c r="E254" s="240" t="s">
        <v>120</v>
      </c>
      <c r="F254" s="241" t="s">
        <v>121</v>
      </c>
      <c r="G254" s="239"/>
      <c r="H254" s="242">
        <v>4.5999999999999996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185</v>
      </c>
      <c r="AU254" s="248" t="s">
        <v>88</v>
      </c>
      <c r="AV254" s="13" t="s">
        <v>88</v>
      </c>
      <c r="AW254" s="13" t="s">
        <v>33</v>
      </c>
      <c r="AX254" s="13" t="s">
        <v>78</v>
      </c>
      <c r="AY254" s="248" t="s">
        <v>172</v>
      </c>
    </row>
    <row r="255" s="14" customFormat="1">
      <c r="A255" s="14"/>
      <c r="B255" s="249"/>
      <c r="C255" s="250"/>
      <c r="D255" s="231" t="s">
        <v>185</v>
      </c>
      <c r="E255" s="251" t="s">
        <v>122</v>
      </c>
      <c r="F255" s="252" t="s">
        <v>206</v>
      </c>
      <c r="G255" s="250"/>
      <c r="H255" s="253">
        <v>465.55000000000001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185</v>
      </c>
      <c r="AU255" s="259" t="s">
        <v>88</v>
      </c>
      <c r="AV255" s="14" t="s">
        <v>179</v>
      </c>
      <c r="AW255" s="14" t="s">
        <v>33</v>
      </c>
      <c r="AX255" s="14" t="s">
        <v>86</v>
      </c>
      <c r="AY255" s="259" t="s">
        <v>172</v>
      </c>
    </row>
    <row r="256" s="2" customFormat="1" ht="16.5" customHeight="1">
      <c r="A256" s="37"/>
      <c r="B256" s="38"/>
      <c r="C256" s="218" t="s">
        <v>370</v>
      </c>
      <c r="D256" s="218" t="s">
        <v>174</v>
      </c>
      <c r="E256" s="219" t="s">
        <v>371</v>
      </c>
      <c r="F256" s="220" t="s">
        <v>372</v>
      </c>
      <c r="G256" s="221" t="s">
        <v>373</v>
      </c>
      <c r="H256" s="222">
        <v>1</v>
      </c>
      <c r="I256" s="223"/>
      <c r="J256" s="224">
        <f>ROUND(I256*H256,2)</f>
        <v>0</v>
      </c>
      <c r="K256" s="220" t="s">
        <v>178</v>
      </c>
      <c r="L256" s="43"/>
      <c r="M256" s="225" t="s">
        <v>1</v>
      </c>
      <c r="N256" s="226" t="s">
        <v>43</v>
      </c>
      <c r="O256" s="90"/>
      <c r="P256" s="227">
        <f>O256*H256</f>
        <v>0</v>
      </c>
      <c r="Q256" s="227">
        <v>0.05978</v>
      </c>
      <c r="R256" s="227">
        <f>Q256*H256</f>
        <v>0.05978</v>
      </c>
      <c r="S256" s="227">
        <v>0</v>
      </c>
      <c r="T256" s="228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9" t="s">
        <v>179</v>
      </c>
      <c r="AT256" s="229" t="s">
        <v>174</v>
      </c>
      <c r="AU256" s="229" t="s">
        <v>88</v>
      </c>
      <c r="AY256" s="16" t="s">
        <v>172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6" t="s">
        <v>86</v>
      </c>
      <c r="BK256" s="230">
        <f>ROUND(I256*H256,2)</f>
        <v>0</v>
      </c>
      <c r="BL256" s="16" t="s">
        <v>179</v>
      </c>
      <c r="BM256" s="229" t="s">
        <v>374</v>
      </c>
    </row>
    <row r="257" s="2" customFormat="1">
      <c r="A257" s="37"/>
      <c r="B257" s="38"/>
      <c r="C257" s="39"/>
      <c r="D257" s="231" t="s">
        <v>181</v>
      </c>
      <c r="E257" s="39"/>
      <c r="F257" s="232" t="s">
        <v>375</v>
      </c>
      <c r="G257" s="39"/>
      <c r="H257" s="39"/>
      <c r="I257" s="233"/>
      <c r="J257" s="39"/>
      <c r="K257" s="39"/>
      <c r="L257" s="43"/>
      <c r="M257" s="234"/>
      <c r="N257" s="235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181</v>
      </c>
      <c r="AU257" s="16" t="s">
        <v>88</v>
      </c>
    </row>
    <row r="258" s="2" customFormat="1">
      <c r="A258" s="37"/>
      <c r="B258" s="38"/>
      <c r="C258" s="39"/>
      <c r="D258" s="236" t="s">
        <v>183</v>
      </c>
      <c r="E258" s="39"/>
      <c r="F258" s="237" t="s">
        <v>376</v>
      </c>
      <c r="G258" s="39"/>
      <c r="H258" s="39"/>
      <c r="I258" s="233"/>
      <c r="J258" s="39"/>
      <c r="K258" s="39"/>
      <c r="L258" s="43"/>
      <c r="M258" s="234"/>
      <c r="N258" s="235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183</v>
      </c>
      <c r="AU258" s="16" t="s">
        <v>88</v>
      </c>
    </row>
    <row r="259" s="12" customFormat="1" ht="22.8" customHeight="1">
      <c r="A259" s="12"/>
      <c r="B259" s="202"/>
      <c r="C259" s="203"/>
      <c r="D259" s="204" t="s">
        <v>77</v>
      </c>
      <c r="E259" s="216" t="s">
        <v>193</v>
      </c>
      <c r="F259" s="216" t="s">
        <v>377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SUM(P260:P266)</f>
        <v>0</v>
      </c>
      <c r="Q259" s="210"/>
      <c r="R259" s="211">
        <f>SUM(R260:R266)</f>
        <v>0.10507999999999999</v>
      </c>
      <c r="S259" s="210"/>
      <c r="T259" s="212">
        <f>SUM(T260:T266)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86</v>
      </c>
      <c r="AT259" s="214" t="s">
        <v>77</v>
      </c>
      <c r="AU259" s="214" t="s">
        <v>86</v>
      </c>
      <c r="AY259" s="213" t="s">
        <v>172</v>
      </c>
      <c r="BK259" s="215">
        <f>SUM(BK260:BK266)</f>
        <v>0</v>
      </c>
    </row>
    <row r="260" s="2" customFormat="1" ht="16.5" customHeight="1">
      <c r="A260" s="37"/>
      <c r="B260" s="38"/>
      <c r="C260" s="218" t="s">
        <v>378</v>
      </c>
      <c r="D260" s="218" t="s">
        <v>174</v>
      </c>
      <c r="E260" s="219" t="s">
        <v>379</v>
      </c>
      <c r="F260" s="220" t="s">
        <v>380</v>
      </c>
      <c r="G260" s="221" t="s">
        <v>221</v>
      </c>
      <c r="H260" s="222">
        <v>74</v>
      </c>
      <c r="I260" s="223"/>
      <c r="J260" s="224">
        <f>ROUND(I260*H260,2)</f>
        <v>0</v>
      </c>
      <c r="K260" s="220" t="s">
        <v>1</v>
      </c>
      <c r="L260" s="43"/>
      <c r="M260" s="225" t="s">
        <v>1</v>
      </c>
      <c r="N260" s="226" t="s">
        <v>43</v>
      </c>
      <c r="O260" s="90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9" t="s">
        <v>179</v>
      </c>
      <c r="AT260" s="229" t="s">
        <v>174</v>
      </c>
      <c r="AU260" s="229" t="s">
        <v>88</v>
      </c>
      <c r="AY260" s="16" t="s">
        <v>172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6" t="s">
        <v>86</v>
      </c>
      <c r="BK260" s="230">
        <f>ROUND(I260*H260,2)</f>
        <v>0</v>
      </c>
      <c r="BL260" s="16" t="s">
        <v>179</v>
      </c>
      <c r="BM260" s="229" t="s">
        <v>381</v>
      </c>
    </row>
    <row r="261" s="2" customFormat="1">
      <c r="A261" s="37"/>
      <c r="B261" s="38"/>
      <c r="C261" s="39"/>
      <c r="D261" s="231" t="s">
        <v>181</v>
      </c>
      <c r="E261" s="39"/>
      <c r="F261" s="232" t="s">
        <v>380</v>
      </c>
      <c r="G261" s="39"/>
      <c r="H261" s="39"/>
      <c r="I261" s="233"/>
      <c r="J261" s="39"/>
      <c r="K261" s="39"/>
      <c r="L261" s="43"/>
      <c r="M261" s="234"/>
      <c r="N261" s="235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181</v>
      </c>
      <c r="AU261" s="16" t="s">
        <v>88</v>
      </c>
    </row>
    <row r="262" s="2" customFormat="1">
      <c r="A262" s="37"/>
      <c r="B262" s="38"/>
      <c r="C262" s="39"/>
      <c r="D262" s="231" t="s">
        <v>382</v>
      </c>
      <c r="E262" s="39"/>
      <c r="F262" s="270" t="s">
        <v>383</v>
      </c>
      <c r="G262" s="39"/>
      <c r="H262" s="39"/>
      <c r="I262" s="233"/>
      <c r="J262" s="39"/>
      <c r="K262" s="39"/>
      <c r="L262" s="43"/>
      <c r="M262" s="234"/>
      <c r="N262" s="235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382</v>
      </c>
      <c r="AU262" s="16" t="s">
        <v>88</v>
      </c>
    </row>
    <row r="263" s="2" customFormat="1" ht="16.5" customHeight="1">
      <c r="A263" s="37"/>
      <c r="B263" s="38"/>
      <c r="C263" s="260" t="s">
        <v>384</v>
      </c>
      <c r="D263" s="260" t="s">
        <v>313</v>
      </c>
      <c r="E263" s="261" t="s">
        <v>385</v>
      </c>
      <c r="F263" s="262" t="s">
        <v>386</v>
      </c>
      <c r="G263" s="263" t="s">
        <v>221</v>
      </c>
      <c r="H263" s="264">
        <v>74</v>
      </c>
      <c r="I263" s="265"/>
      <c r="J263" s="266">
        <f>ROUND(I263*H263,2)</f>
        <v>0</v>
      </c>
      <c r="K263" s="262" t="s">
        <v>178</v>
      </c>
      <c r="L263" s="267"/>
      <c r="M263" s="268" t="s">
        <v>1</v>
      </c>
      <c r="N263" s="269" t="s">
        <v>43</v>
      </c>
      <c r="O263" s="90"/>
      <c r="P263" s="227">
        <f>O263*H263</f>
        <v>0</v>
      </c>
      <c r="Q263" s="227">
        <v>0.0014</v>
      </c>
      <c r="R263" s="227">
        <f>Q263*H263</f>
        <v>0.1036</v>
      </c>
      <c r="S263" s="227">
        <v>0</v>
      </c>
      <c r="T263" s="228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9" t="s">
        <v>226</v>
      </c>
      <c r="AT263" s="229" t="s">
        <v>313</v>
      </c>
      <c r="AU263" s="229" t="s">
        <v>88</v>
      </c>
      <c r="AY263" s="16" t="s">
        <v>172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6" t="s">
        <v>86</v>
      </c>
      <c r="BK263" s="230">
        <f>ROUND(I263*H263,2)</f>
        <v>0</v>
      </c>
      <c r="BL263" s="16" t="s">
        <v>179</v>
      </c>
      <c r="BM263" s="229" t="s">
        <v>387</v>
      </c>
    </row>
    <row r="264" s="2" customFormat="1">
      <c r="A264" s="37"/>
      <c r="B264" s="38"/>
      <c r="C264" s="39"/>
      <c r="D264" s="231" t="s">
        <v>181</v>
      </c>
      <c r="E264" s="39"/>
      <c r="F264" s="232" t="s">
        <v>386</v>
      </c>
      <c r="G264" s="39"/>
      <c r="H264" s="39"/>
      <c r="I264" s="233"/>
      <c r="J264" s="39"/>
      <c r="K264" s="39"/>
      <c r="L264" s="43"/>
      <c r="M264" s="234"/>
      <c r="N264" s="235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181</v>
      </c>
      <c r="AU264" s="16" t="s">
        <v>88</v>
      </c>
    </row>
    <row r="265" s="2" customFormat="1" ht="24.15" customHeight="1">
      <c r="A265" s="37"/>
      <c r="B265" s="38"/>
      <c r="C265" s="260" t="s">
        <v>388</v>
      </c>
      <c r="D265" s="260" t="s">
        <v>313</v>
      </c>
      <c r="E265" s="261" t="s">
        <v>389</v>
      </c>
      <c r="F265" s="262" t="s">
        <v>390</v>
      </c>
      <c r="G265" s="263" t="s">
        <v>221</v>
      </c>
      <c r="H265" s="264">
        <v>74</v>
      </c>
      <c r="I265" s="265"/>
      <c r="J265" s="266">
        <f>ROUND(I265*H265,2)</f>
        <v>0</v>
      </c>
      <c r="K265" s="262" t="s">
        <v>1</v>
      </c>
      <c r="L265" s="267"/>
      <c r="M265" s="268" t="s">
        <v>1</v>
      </c>
      <c r="N265" s="269" t="s">
        <v>43</v>
      </c>
      <c r="O265" s="90"/>
      <c r="P265" s="227">
        <f>O265*H265</f>
        <v>0</v>
      </c>
      <c r="Q265" s="227">
        <v>2.0000000000000002E-05</v>
      </c>
      <c r="R265" s="227">
        <f>Q265*H265</f>
        <v>0.0014800000000000002</v>
      </c>
      <c r="S265" s="227">
        <v>0</v>
      </c>
      <c r="T265" s="22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9" t="s">
        <v>226</v>
      </c>
      <c r="AT265" s="229" t="s">
        <v>313</v>
      </c>
      <c r="AU265" s="229" t="s">
        <v>88</v>
      </c>
      <c r="AY265" s="16" t="s">
        <v>172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6" t="s">
        <v>86</v>
      </c>
      <c r="BK265" s="230">
        <f>ROUND(I265*H265,2)</f>
        <v>0</v>
      </c>
      <c r="BL265" s="16" t="s">
        <v>179</v>
      </c>
      <c r="BM265" s="229" t="s">
        <v>391</v>
      </c>
    </row>
    <row r="266" s="2" customFormat="1">
      <c r="A266" s="37"/>
      <c r="B266" s="38"/>
      <c r="C266" s="39"/>
      <c r="D266" s="231" t="s">
        <v>181</v>
      </c>
      <c r="E266" s="39"/>
      <c r="F266" s="232" t="s">
        <v>390</v>
      </c>
      <c r="G266" s="39"/>
      <c r="H266" s="39"/>
      <c r="I266" s="233"/>
      <c r="J266" s="39"/>
      <c r="K266" s="39"/>
      <c r="L266" s="43"/>
      <c r="M266" s="234"/>
      <c r="N266" s="235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181</v>
      </c>
      <c r="AU266" s="16" t="s">
        <v>88</v>
      </c>
    </row>
    <row r="267" s="12" customFormat="1" ht="22.8" customHeight="1">
      <c r="A267" s="12"/>
      <c r="B267" s="202"/>
      <c r="C267" s="203"/>
      <c r="D267" s="204" t="s">
        <v>77</v>
      </c>
      <c r="E267" s="216" t="s">
        <v>207</v>
      </c>
      <c r="F267" s="216" t="s">
        <v>392</v>
      </c>
      <c r="G267" s="203"/>
      <c r="H267" s="203"/>
      <c r="I267" s="206"/>
      <c r="J267" s="217">
        <f>BK267</f>
        <v>0</v>
      </c>
      <c r="K267" s="203"/>
      <c r="L267" s="208"/>
      <c r="M267" s="209"/>
      <c r="N267" s="210"/>
      <c r="O267" s="210"/>
      <c r="P267" s="211">
        <f>SUM(P268:P327)</f>
        <v>0</v>
      </c>
      <c r="Q267" s="210"/>
      <c r="R267" s="211">
        <f>SUM(R268:R327)</f>
        <v>95.808993999999998</v>
      </c>
      <c r="S267" s="210"/>
      <c r="T267" s="212">
        <f>SUM(T268:T327)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3" t="s">
        <v>86</v>
      </c>
      <c r="AT267" s="214" t="s">
        <v>77</v>
      </c>
      <c r="AU267" s="214" t="s">
        <v>86</v>
      </c>
      <c r="AY267" s="213" t="s">
        <v>172</v>
      </c>
      <c r="BK267" s="215">
        <f>SUM(BK268:BK327)</f>
        <v>0</v>
      </c>
    </row>
    <row r="268" s="2" customFormat="1" ht="16.5" customHeight="1">
      <c r="A268" s="37"/>
      <c r="B268" s="38"/>
      <c r="C268" s="218" t="s">
        <v>393</v>
      </c>
      <c r="D268" s="218" t="s">
        <v>174</v>
      </c>
      <c r="E268" s="219" t="s">
        <v>394</v>
      </c>
      <c r="F268" s="220" t="s">
        <v>395</v>
      </c>
      <c r="G268" s="221" t="s">
        <v>177</v>
      </c>
      <c r="H268" s="222">
        <v>446.55000000000001</v>
      </c>
      <c r="I268" s="223"/>
      <c r="J268" s="224">
        <f>ROUND(I268*H268,2)</f>
        <v>0</v>
      </c>
      <c r="K268" s="220" t="s">
        <v>178</v>
      </c>
      <c r="L268" s="43"/>
      <c r="M268" s="225" t="s">
        <v>1</v>
      </c>
      <c r="N268" s="226" t="s">
        <v>43</v>
      </c>
      <c r="O268" s="90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9" t="s">
        <v>179</v>
      </c>
      <c r="AT268" s="229" t="s">
        <v>174</v>
      </c>
      <c r="AU268" s="229" t="s">
        <v>88</v>
      </c>
      <c r="AY268" s="16" t="s">
        <v>172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6" t="s">
        <v>86</v>
      </c>
      <c r="BK268" s="230">
        <f>ROUND(I268*H268,2)</f>
        <v>0</v>
      </c>
      <c r="BL268" s="16" t="s">
        <v>179</v>
      </c>
      <c r="BM268" s="229" t="s">
        <v>396</v>
      </c>
    </row>
    <row r="269" s="2" customFormat="1">
      <c r="A269" s="37"/>
      <c r="B269" s="38"/>
      <c r="C269" s="39"/>
      <c r="D269" s="231" t="s">
        <v>181</v>
      </c>
      <c r="E269" s="39"/>
      <c r="F269" s="232" t="s">
        <v>397</v>
      </c>
      <c r="G269" s="39"/>
      <c r="H269" s="39"/>
      <c r="I269" s="233"/>
      <c r="J269" s="39"/>
      <c r="K269" s="39"/>
      <c r="L269" s="43"/>
      <c r="M269" s="234"/>
      <c r="N269" s="235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181</v>
      </c>
      <c r="AU269" s="16" t="s">
        <v>88</v>
      </c>
    </row>
    <row r="270" s="2" customFormat="1">
      <c r="A270" s="37"/>
      <c r="B270" s="38"/>
      <c r="C270" s="39"/>
      <c r="D270" s="236" t="s">
        <v>183</v>
      </c>
      <c r="E270" s="39"/>
      <c r="F270" s="237" t="s">
        <v>398</v>
      </c>
      <c r="G270" s="39"/>
      <c r="H270" s="39"/>
      <c r="I270" s="233"/>
      <c r="J270" s="39"/>
      <c r="K270" s="39"/>
      <c r="L270" s="43"/>
      <c r="M270" s="234"/>
      <c r="N270" s="235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183</v>
      </c>
      <c r="AU270" s="16" t="s">
        <v>88</v>
      </c>
    </row>
    <row r="271" s="13" customFormat="1">
      <c r="A271" s="13"/>
      <c r="B271" s="238"/>
      <c r="C271" s="239"/>
      <c r="D271" s="231" t="s">
        <v>185</v>
      </c>
      <c r="E271" s="240" t="s">
        <v>1</v>
      </c>
      <c r="F271" s="241" t="s">
        <v>399</v>
      </c>
      <c r="G271" s="239"/>
      <c r="H271" s="242">
        <v>104.05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185</v>
      </c>
      <c r="AU271" s="248" t="s">
        <v>88</v>
      </c>
      <c r="AV271" s="13" t="s">
        <v>88</v>
      </c>
      <c r="AW271" s="13" t="s">
        <v>33</v>
      </c>
      <c r="AX271" s="13" t="s">
        <v>78</v>
      </c>
      <c r="AY271" s="248" t="s">
        <v>172</v>
      </c>
    </row>
    <row r="272" s="13" customFormat="1">
      <c r="A272" s="13"/>
      <c r="B272" s="238"/>
      <c r="C272" s="239"/>
      <c r="D272" s="231" t="s">
        <v>185</v>
      </c>
      <c r="E272" s="240" t="s">
        <v>1</v>
      </c>
      <c r="F272" s="241" t="s">
        <v>400</v>
      </c>
      <c r="G272" s="239"/>
      <c r="H272" s="242">
        <v>342.5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185</v>
      </c>
      <c r="AU272" s="248" t="s">
        <v>88</v>
      </c>
      <c r="AV272" s="13" t="s">
        <v>88</v>
      </c>
      <c r="AW272" s="13" t="s">
        <v>33</v>
      </c>
      <c r="AX272" s="13" t="s">
        <v>78</v>
      </c>
      <c r="AY272" s="248" t="s">
        <v>172</v>
      </c>
    </row>
    <row r="273" s="14" customFormat="1">
      <c r="A273" s="14"/>
      <c r="B273" s="249"/>
      <c r="C273" s="250"/>
      <c r="D273" s="231" t="s">
        <v>185</v>
      </c>
      <c r="E273" s="251" t="s">
        <v>401</v>
      </c>
      <c r="F273" s="252" t="s">
        <v>206</v>
      </c>
      <c r="G273" s="250"/>
      <c r="H273" s="253">
        <v>446.55000000000001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185</v>
      </c>
      <c r="AU273" s="259" t="s">
        <v>88</v>
      </c>
      <c r="AV273" s="14" t="s">
        <v>179</v>
      </c>
      <c r="AW273" s="14" t="s">
        <v>33</v>
      </c>
      <c r="AX273" s="14" t="s">
        <v>86</v>
      </c>
      <c r="AY273" s="259" t="s">
        <v>172</v>
      </c>
    </row>
    <row r="274" s="2" customFormat="1" ht="16.5" customHeight="1">
      <c r="A274" s="37"/>
      <c r="B274" s="38"/>
      <c r="C274" s="218" t="s">
        <v>402</v>
      </c>
      <c r="D274" s="218" t="s">
        <v>174</v>
      </c>
      <c r="E274" s="219" t="s">
        <v>403</v>
      </c>
      <c r="F274" s="220" t="s">
        <v>404</v>
      </c>
      <c r="G274" s="221" t="s">
        <v>177</v>
      </c>
      <c r="H274" s="222">
        <v>347.30000000000001</v>
      </c>
      <c r="I274" s="223"/>
      <c r="J274" s="224">
        <f>ROUND(I274*H274,2)</f>
        <v>0</v>
      </c>
      <c r="K274" s="220" t="s">
        <v>178</v>
      </c>
      <c r="L274" s="43"/>
      <c r="M274" s="225" t="s">
        <v>1</v>
      </c>
      <c r="N274" s="226" t="s">
        <v>43</v>
      </c>
      <c r="O274" s="90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9" t="s">
        <v>179</v>
      </c>
      <c r="AT274" s="229" t="s">
        <v>174</v>
      </c>
      <c r="AU274" s="229" t="s">
        <v>88</v>
      </c>
      <c r="AY274" s="16" t="s">
        <v>172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6" t="s">
        <v>86</v>
      </c>
      <c r="BK274" s="230">
        <f>ROUND(I274*H274,2)</f>
        <v>0</v>
      </c>
      <c r="BL274" s="16" t="s">
        <v>179</v>
      </c>
      <c r="BM274" s="229" t="s">
        <v>405</v>
      </c>
    </row>
    <row r="275" s="2" customFormat="1">
      <c r="A275" s="37"/>
      <c r="B275" s="38"/>
      <c r="C275" s="39"/>
      <c r="D275" s="231" t="s">
        <v>181</v>
      </c>
      <c r="E275" s="39"/>
      <c r="F275" s="232" t="s">
        <v>406</v>
      </c>
      <c r="G275" s="39"/>
      <c r="H275" s="39"/>
      <c r="I275" s="233"/>
      <c r="J275" s="39"/>
      <c r="K275" s="39"/>
      <c r="L275" s="43"/>
      <c r="M275" s="234"/>
      <c r="N275" s="235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181</v>
      </c>
      <c r="AU275" s="16" t="s">
        <v>88</v>
      </c>
    </row>
    <row r="276" s="2" customFormat="1">
      <c r="A276" s="37"/>
      <c r="B276" s="38"/>
      <c r="C276" s="39"/>
      <c r="D276" s="236" t="s">
        <v>183</v>
      </c>
      <c r="E276" s="39"/>
      <c r="F276" s="237" t="s">
        <v>407</v>
      </c>
      <c r="G276" s="39"/>
      <c r="H276" s="39"/>
      <c r="I276" s="233"/>
      <c r="J276" s="39"/>
      <c r="K276" s="39"/>
      <c r="L276" s="43"/>
      <c r="M276" s="234"/>
      <c r="N276" s="235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183</v>
      </c>
      <c r="AU276" s="16" t="s">
        <v>88</v>
      </c>
    </row>
    <row r="277" s="13" customFormat="1">
      <c r="A277" s="13"/>
      <c r="B277" s="238"/>
      <c r="C277" s="239"/>
      <c r="D277" s="231" t="s">
        <v>185</v>
      </c>
      <c r="E277" s="240" t="s">
        <v>1</v>
      </c>
      <c r="F277" s="241" t="s">
        <v>408</v>
      </c>
      <c r="G277" s="239"/>
      <c r="H277" s="242">
        <v>4.7999999999999998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185</v>
      </c>
      <c r="AU277" s="248" t="s">
        <v>88</v>
      </c>
      <c r="AV277" s="13" t="s">
        <v>88</v>
      </c>
      <c r="AW277" s="13" t="s">
        <v>33</v>
      </c>
      <c r="AX277" s="13" t="s">
        <v>78</v>
      </c>
      <c r="AY277" s="248" t="s">
        <v>172</v>
      </c>
    </row>
    <row r="278" s="13" customFormat="1">
      <c r="A278" s="13"/>
      <c r="B278" s="238"/>
      <c r="C278" s="239"/>
      <c r="D278" s="231" t="s">
        <v>185</v>
      </c>
      <c r="E278" s="240" t="s">
        <v>1</v>
      </c>
      <c r="F278" s="241" t="s">
        <v>400</v>
      </c>
      <c r="G278" s="239"/>
      <c r="H278" s="242">
        <v>342.5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185</v>
      </c>
      <c r="AU278" s="248" t="s">
        <v>88</v>
      </c>
      <c r="AV278" s="13" t="s">
        <v>88</v>
      </c>
      <c r="AW278" s="13" t="s">
        <v>33</v>
      </c>
      <c r="AX278" s="13" t="s">
        <v>78</v>
      </c>
      <c r="AY278" s="248" t="s">
        <v>172</v>
      </c>
    </row>
    <row r="279" s="14" customFormat="1">
      <c r="A279" s="14"/>
      <c r="B279" s="249"/>
      <c r="C279" s="250"/>
      <c r="D279" s="231" t="s">
        <v>185</v>
      </c>
      <c r="E279" s="251" t="s">
        <v>409</v>
      </c>
      <c r="F279" s="252" t="s">
        <v>206</v>
      </c>
      <c r="G279" s="250"/>
      <c r="H279" s="253">
        <v>347.30000000000001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185</v>
      </c>
      <c r="AU279" s="259" t="s">
        <v>88</v>
      </c>
      <c r="AV279" s="14" t="s">
        <v>179</v>
      </c>
      <c r="AW279" s="14" t="s">
        <v>33</v>
      </c>
      <c r="AX279" s="14" t="s">
        <v>86</v>
      </c>
      <c r="AY279" s="259" t="s">
        <v>172</v>
      </c>
    </row>
    <row r="280" s="2" customFormat="1" ht="16.5" customHeight="1">
      <c r="A280" s="37"/>
      <c r="B280" s="38"/>
      <c r="C280" s="218" t="s">
        <v>410</v>
      </c>
      <c r="D280" s="218" t="s">
        <v>174</v>
      </c>
      <c r="E280" s="219" t="s">
        <v>411</v>
      </c>
      <c r="F280" s="220" t="s">
        <v>412</v>
      </c>
      <c r="G280" s="221" t="s">
        <v>177</v>
      </c>
      <c r="H280" s="222">
        <v>14.199999999999999</v>
      </c>
      <c r="I280" s="223"/>
      <c r="J280" s="224">
        <f>ROUND(I280*H280,2)</f>
        <v>0</v>
      </c>
      <c r="K280" s="220" t="s">
        <v>178</v>
      </c>
      <c r="L280" s="43"/>
      <c r="M280" s="225" t="s">
        <v>1</v>
      </c>
      <c r="N280" s="226" t="s">
        <v>43</v>
      </c>
      <c r="O280" s="90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9" t="s">
        <v>179</v>
      </c>
      <c r="AT280" s="229" t="s">
        <v>174</v>
      </c>
      <c r="AU280" s="229" t="s">
        <v>88</v>
      </c>
      <c r="AY280" s="16" t="s">
        <v>172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6" t="s">
        <v>86</v>
      </c>
      <c r="BK280" s="230">
        <f>ROUND(I280*H280,2)</f>
        <v>0</v>
      </c>
      <c r="BL280" s="16" t="s">
        <v>179</v>
      </c>
      <c r="BM280" s="229" t="s">
        <v>413</v>
      </c>
    </row>
    <row r="281" s="2" customFormat="1">
      <c r="A281" s="37"/>
      <c r="B281" s="38"/>
      <c r="C281" s="39"/>
      <c r="D281" s="231" t="s">
        <v>181</v>
      </c>
      <c r="E281" s="39"/>
      <c r="F281" s="232" t="s">
        <v>414</v>
      </c>
      <c r="G281" s="39"/>
      <c r="H281" s="39"/>
      <c r="I281" s="233"/>
      <c r="J281" s="39"/>
      <c r="K281" s="39"/>
      <c r="L281" s="43"/>
      <c r="M281" s="234"/>
      <c r="N281" s="235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181</v>
      </c>
      <c r="AU281" s="16" t="s">
        <v>88</v>
      </c>
    </row>
    <row r="282" s="2" customFormat="1">
      <c r="A282" s="37"/>
      <c r="B282" s="38"/>
      <c r="C282" s="39"/>
      <c r="D282" s="236" t="s">
        <v>183</v>
      </c>
      <c r="E282" s="39"/>
      <c r="F282" s="237" t="s">
        <v>415</v>
      </c>
      <c r="G282" s="39"/>
      <c r="H282" s="39"/>
      <c r="I282" s="233"/>
      <c r="J282" s="39"/>
      <c r="K282" s="39"/>
      <c r="L282" s="43"/>
      <c r="M282" s="234"/>
      <c r="N282" s="235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183</v>
      </c>
      <c r="AU282" s="16" t="s">
        <v>88</v>
      </c>
    </row>
    <row r="283" s="13" customFormat="1">
      <c r="A283" s="13"/>
      <c r="B283" s="238"/>
      <c r="C283" s="239"/>
      <c r="D283" s="231" t="s">
        <v>185</v>
      </c>
      <c r="E283" s="240" t="s">
        <v>1</v>
      </c>
      <c r="F283" s="241" t="s">
        <v>416</v>
      </c>
      <c r="G283" s="239"/>
      <c r="H283" s="242">
        <v>14.199999999999999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185</v>
      </c>
      <c r="AU283" s="248" t="s">
        <v>88</v>
      </c>
      <c r="AV283" s="13" t="s">
        <v>88</v>
      </c>
      <c r="AW283" s="13" t="s">
        <v>33</v>
      </c>
      <c r="AX283" s="13" t="s">
        <v>86</v>
      </c>
      <c r="AY283" s="248" t="s">
        <v>172</v>
      </c>
    </row>
    <row r="284" s="2" customFormat="1" ht="16.5" customHeight="1">
      <c r="A284" s="37"/>
      <c r="B284" s="38"/>
      <c r="C284" s="218" t="s">
        <v>417</v>
      </c>
      <c r="D284" s="218" t="s">
        <v>174</v>
      </c>
      <c r="E284" s="219" t="s">
        <v>418</v>
      </c>
      <c r="F284" s="220" t="s">
        <v>419</v>
      </c>
      <c r="G284" s="221" t="s">
        <v>177</v>
      </c>
      <c r="H284" s="222">
        <v>931.10000000000002</v>
      </c>
      <c r="I284" s="223"/>
      <c r="J284" s="224">
        <f>ROUND(I284*H284,2)</f>
        <v>0</v>
      </c>
      <c r="K284" s="220" t="s">
        <v>178</v>
      </c>
      <c r="L284" s="43"/>
      <c r="M284" s="225" t="s">
        <v>1</v>
      </c>
      <c r="N284" s="226" t="s">
        <v>43</v>
      </c>
      <c r="O284" s="90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9" t="s">
        <v>179</v>
      </c>
      <c r="AT284" s="229" t="s">
        <v>174</v>
      </c>
      <c r="AU284" s="229" t="s">
        <v>88</v>
      </c>
      <c r="AY284" s="16" t="s">
        <v>172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6" t="s">
        <v>86</v>
      </c>
      <c r="BK284" s="230">
        <f>ROUND(I284*H284,2)</f>
        <v>0</v>
      </c>
      <c r="BL284" s="16" t="s">
        <v>179</v>
      </c>
      <c r="BM284" s="229" t="s">
        <v>420</v>
      </c>
    </row>
    <row r="285" s="2" customFormat="1">
      <c r="A285" s="37"/>
      <c r="B285" s="38"/>
      <c r="C285" s="39"/>
      <c r="D285" s="231" t="s">
        <v>181</v>
      </c>
      <c r="E285" s="39"/>
      <c r="F285" s="232" t="s">
        <v>421</v>
      </c>
      <c r="G285" s="39"/>
      <c r="H285" s="39"/>
      <c r="I285" s="233"/>
      <c r="J285" s="39"/>
      <c r="K285" s="39"/>
      <c r="L285" s="43"/>
      <c r="M285" s="234"/>
      <c r="N285" s="235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181</v>
      </c>
      <c r="AU285" s="16" t="s">
        <v>88</v>
      </c>
    </row>
    <row r="286" s="2" customFormat="1">
      <c r="A286" s="37"/>
      <c r="B286" s="38"/>
      <c r="C286" s="39"/>
      <c r="D286" s="236" t="s">
        <v>183</v>
      </c>
      <c r="E286" s="39"/>
      <c r="F286" s="237" t="s">
        <v>422</v>
      </c>
      <c r="G286" s="39"/>
      <c r="H286" s="39"/>
      <c r="I286" s="233"/>
      <c r="J286" s="39"/>
      <c r="K286" s="39"/>
      <c r="L286" s="43"/>
      <c r="M286" s="234"/>
      <c r="N286" s="235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183</v>
      </c>
      <c r="AU286" s="16" t="s">
        <v>88</v>
      </c>
    </row>
    <row r="287" s="13" customFormat="1">
      <c r="A287" s="13"/>
      <c r="B287" s="238"/>
      <c r="C287" s="239"/>
      <c r="D287" s="231" t="s">
        <v>185</v>
      </c>
      <c r="E287" s="240" t="s">
        <v>1</v>
      </c>
      <c r="F287" s="241" t="s">
        <v>423</v>
      </c>
      <c r="G287" s="239"/>
      <c r="H287" s="242">
        <v>931.10000000000002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185</v>
      </c>
      <c r="AU287" s="248" t="s">
        <v>88</v>
      </c>
      <c r="AV287" s="13" t="s">
        <v>88</v>
      </c>
      <c r="AW287" s="13" t="s">
        <v>33</v>
      </c>
      <c r="AX287" s="13" t="s">
        <v>86</v>
      </c>
      <c r="AY287" s="248" t="s">
        <v>172</v>
      </c>
    </row>
    <row r="288" s="2" customFormat="1" ht="16.5" customHeight="1">
      <c r="A288" s="37"/>
      <c r="B288" s="38"/>
      <c r="C288" s="218" t="s">
        <v>424</v>
      </c>
      <c r="D288" s="218" t="s">
        <v>174</v>
      </c>
      <c r="E288" s="219" t="s">
        <v>425</v>
      </c>
      <c r="F288" s="220" t="s">
        <v>426</v>
      </c>
      <c r="G288" s="221" t="s">
        <v>177</v>
      </c>
      <c r="H288" s="222">
        <v>4.5999999999999996</v>
      </c>
      <c r="I288" s="223"/>
      <c r="J288" s="224">
        <f>ROUND(I288*H288,2)</f>
        <v>0</v>
      </c>
      <c r="K288" s="220" t="s">
        <v>178</v>
      </c>
      <c r="L288" s="43"/>
      <c r="M288" s="225" t="s">
        <v>1</v>
      </c>
      <c r="N288" s="226" t="s">
        <v>43</v>
      </c>
      <c r="O288" s="90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9" t="s">
        <v>179</v>
      </c>
      <c r="AT288" s="229" t="s">
        <v>174</v>
      </c>
      <c r="AU288" s="229" t="s">
        <v>88</v>
      </c>
      <c r="AY288" s="16" t="s">
        <v>172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6" t="s">
        <v>86</v>
      </c>
      <c r="BK288" s="230">
        <f>ROUND(I288*H288,2)</f>
        <v>0</v>
      </c>
      <c r="BL288" s="16" t="s">
        <v>179</v>
      </c>
      <c r="BM288" s="229" t="s">
        <v>427</v>
      </c>
    </row>
    <row r="289" s="2" customFormat="1">
      <c r="A289" s="37"/>
      <c r="B289" s="38"/>
      <c r="C289" s="39"/>
      <c r="D289" s="231" t="s">
        <v>181</v>
      </c>
      <c r="E289" s="39"/>
      <c r="F289" s="232" t="s">
        <v>428</v>
      </c>
      <c r="G289" s="39"/>
      <c r="H289" s="39"/>
      <c r="I289" s="233"/>
      <c r="J289" s="39"/>
      <c r="K289" s="39"/>
      <c r="L289" s="43"/>
      <c r="M289" s="234"/>
      <c r="N289" s="235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181</v>
      </c>
      <c r="AU289" s="16" t="s">
        <v>88</v>
      </c>
    </row>
    <row r="290" s="2" customFormat="1">
      <c r="A290" s="37"/>
      <c r="B290" s="38"/>
      <c r="C290" s="39"/>
      <c r="D290" s="236" t="s">
        <v>183</v>
      </c>
      <c r="E290" s="39"/>
      <c r="F290" s="237" t="s">
        <v>429</v>
      </c>
      <c r="G290" s="39"/>
      <c r="H290" s="39"/>
      <c r="I290" s="233"/>
      <c r="J290" s="39"/>
      <c r="K290" s="39"/>
      <c r="L290" s="43"/>
      <c r="M290" s="234"/>
      <c r="N290" s="235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183</v>
      </c>
      <c r="AU290" s="16" t="s">
        <v>88</v>
      </c>
    </row>
    <row r="291" s="13" customFormat="1">
      <c r="A291" s="13"/>
      <c r="B291" s="238"/>
      <c r="C291" s="239"/>
      <c r="D291" s="231" t="s">
        <v>185</v>
      </c>
      <c r="E291" s="240" t="s">
        <v>1</v>
      </c>
      <c r="F291" s="241" t="s">
        <v>120</v>
      </c>
      <c r="G291" s="239"/>
      <c r="H291" s="242">
        <v>4.5999999999999996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185</v>
      </c>
      <c r="AU291" s="248" t="s">
        <v>88</v>
      </c>
      <c r="AV291" s="13" t="s">
        <v>88</v>
      </c>
      <c r="AW291" s="13" t="s">
        <v>33</v>
      </c>
      <c r="AX291" s="13" t="s">
        <v>86</v>
      </c>
      <c r="AY291" s="248" t="s">
        <v>172</v>
      </c>
    </row>
    <row r="292" s="2" customFormat="1" ht="16.5" customHeight="1">
      <c r="A292" s="37"/>
      <c r="B292" s="38"/>
      <c r="C292" s="218" t="s">
        <v>430</v>
      </c>
      <c r="D292" s="218" t="s">
        <v>174</v>
      </c>
      <c r="E292" s="219" t="s">
        <v>431</v>
      </c>
      <c r="F292" s="220" t="s">
        <v>432</v>
      </c>
      <c r="G292" s="221" t="s">
        <v>177</v>
      </c>
      <c r="H292" s="222">
        <v>4.5999999999999996</v>
      </c>
      <c r="I292" s="223"/>
      <c r="J292" s="224">
        <f>ROUND(I292*H292,2)</f>
        <v>0</v>
      </c>
      <c r="K292" s="220" t="s">
        <v>178</v>
      </c>
      <c r="L292" s="43"/>
      <c r="M292" s="225" t="s">
        <v>1</v>
      </c>
      <c r="N292" s="226" t="s">
        <v>43</v>
      </c>
      <c r="O292" s="90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9" t="s">
        <v>179</v>
      </c>
      <c r="AT292" s="229" t="s">
        <v>174</v>
      </c>
      <c r="AU292" s="229" t="s">
        <v>88</v>
      </c>
      <c r="AY292" s="16" t="s">
        <v>172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6" t="s">
        <v>86</v>
      </c>
      <c r="BK292" s="230">
        <f>ROUND(I292*H292,2)</f>
        <v>0</v>
      </c>
      <c r="BL292" s="16" t="s">
        <v>179</v>
      </c>
      <c r="BM292" s="229" t="s">
        <v>433</v>
      </c>
    </row>
    <row r="293" s="2" customFormat="1">
      <c r="A293" s="37"/>
      <c r="B293" s="38"/>
      <c r="C293" s="39"/>
      <c r="D293" s="231" t="s">
        <v>181</v>
      </c>
      <c r="E293" s="39"/>
      <c r="F293" s="232" t="s">
        <v>434</v>
      </c>
      <c r="G293" s="39"/>
      <c r="H293" s="39"/>
      <c r="I293" s="233"/>
      <c r="J293" s="39"/>
      <c r="K293" s="39"/>
      <c r="L293" s="43"/>
      <c r="M293" s="234"/>
      <c r="N293" s="235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181</v>
      </c>
      <c r="AU293" s="16" t="s">
        <v>88</v>
      </c>
    </row>
    <row r="294" s="2" customFormat="1">
      <c r="A294" s="37"/>
      <c r="B294" s="38"/>
      <c r="C294" s="39"/>
      <c r="D294" s="236" t="s">
        <v>183</v>
      </c>
      <c r="E294" s="39"/>
      <c r="F294" s="237" t="s">
        <v>435</v>
      </c>
      <c r="G294" s="39"/>
      <c r="H294" s="39"/>
      <c r="I294" s="233"/>
      <c r="J294" s="39"/>
      <c r="K294" s="39"/>
      <c r="L294" s="43"/>
      <c r="M294" s="234"/>
      <c r="N294" s="235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183</v>
      </c>
      <c r="AU294" s="16" t="s">
        <v>88</v>
      </c>
    </row>
    <row r="295" s="13" customFormat="1">
      <c r="A295" s="13"/>
      <c r="B295" s="238"/>
      <c r="C295" s="239"/>
      <c r="D295" s="231" t="s">
        <v>185</v>
      </c>
      <c r="E295" s="240" t="s">
        <v>1</v>
      </c>
      <c r="F295" s="241" t="s">
        <v>120</v>
      </c>
      <c r="G295" s="239"/>
      <c r="H295" s="242">
        <v>4.5999999999999996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185</v>
      </c>
      <c r="AU295" s="248" t="s">
        <v>88</v>
      </c>
      <c r="AV295" s="13" t="s">
        <v>88</v>
      </c>
      <c r="AW295" s="13" t="s">
        <v>33</v>
      </c>
      <c r="AX295" s="13" t="s">
        <v>86</v>
      </c>
      <c r="AY295" s="248" t="s">
        <v>172</v>
      </c>
    </row>
    <row r="296" s="2" customFormat="1" ht="16.5" customHeight="1">
      <c r="A296" s="37"/>
      <c r="B296" s="38"/>
      <c r="C296" s="218" t="s">
        <v>436</v>
      </c>
      <c r="D296" s="218" t="s">
        <v>174</v>
      </c>
      <c r="E296" s="219" t="s">
        <v>437</v>
      </c>
      <c r="F296" s="220" t="s">
        <v>438</v>
      </c>
      <c r="G296" s="221" t="s">
        <v>177</v>
      </c>
      <c r="H296" s="222">
        <v>9.5999999999999996</v>
      </c>
      <c r="I296" s="223"/>
      <c r="J296" s="224">
        <f>ROUND(I296*H296,2)</f>
        <v>0</v>
      </c>
      <c r="K296" s="220" t="s">
        <v>178</v>
      </c>
      <c r="L296" s="43"/>
      <c r="M296" s="225" t="s">
        <v>1</v>
      </c>
      <c r="N296" s="226" t="s">
        <v>43</v>
      </c>
      <c r="O296" s="90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9" t="s">
        <v>179</v>
      </c>
      <c r="AT296" s="229" t="s">
        <v>174</v>
      </c>
      <c r="AU296" s="229" t="s">
        <v>88</v>
      </c>
      <c r="AY296" s="16" t="s">
        <v>172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6" t="s">
        <v>86</v>
      </c>
      <c r="BK296" s="230">
        <f>ROUND(I296*H296,2)</f>
        <v>0</v>
      </c>
      <c r="BL296" s="16" t="s">
        <v>179</v>
      </c>
      <c r="BM296" s="229" t="s">
        <v>439</v>
      </c>
    </row>
    <row r="297" s="2" customFormat="1">
      <c r="A297" s="37"/>
      <c r="B297" s="38"/>
      <c r="C297" s="39"/>
      <c r="D297" s="231" t="s">
        <v>181</v>
      </c>
      <c r="E297" s="39"/>
      <c r="F297" s="232" t="s">
        <v>440</v>
      </c>
      <c r="G297" s="39"/>
      <c r="H297" s="39"/>
      <c r="I297" s="233"/>
      <c r="J297" s="39"/>
      <c r="K297" s="39"/>
      <c r="L297" s="43"/>
      <c r="M297" s="234"/>
      <c r="N297" s="235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181</v>
      </c>
      <c r="AU297" s="16" t="s">
        <v>88</v>
      </c>
    </row>
    <row r="298" s="2" customFormat="1">
      <c r="A298" s="37"/>
      <c r="B298" s="38"/>
      <c r="C298" s="39"/>
      <c r="D298" s="236" t="s">
        <v>183</v>
      </c>
      <c r="E298" s="39"/>
      <c r="F298" s="237" t="s">
        <v>441</v>
      </c>
      <c r="G298" s="39"/>
      <c r="H298" s="39"/>
      <c r="I298" s="233"/>
      <c r="J298" s="39"/>
      <c r="K298" s="39"/>
      <c r="L298" s="43"/>
      <c r="M298" s="234"/>
      <c r="N298" s="235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183</v>
      </c>
      <c r="AU298" s="16" t="s">
        <v>88</v>
      </c>
    </row>
    <row r="299" s="13" customFormat="1">
      <c r="A299" s="13"/>
      <c r="B299" s="238"/>
      <c r="C299" s="239"/>
      <c r="D299" s="231" t="s">
        <v>185</v>
      </c>
      <c r="E299" s="240" t="s">
        <v>1</v>
      </c>
      <c r="F299" s="241" t="s">
        <v>119</v>
      </c>
      <c r="G299" s="239"/>
      <c r="H299" s="242">
        <v>9.5999999999999996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185</v>
      </c>
      <c r="AU299" s="248" t="s">
        <v>88</v>
      </c>
      <c r="AV299" s="13" t="s">
        <v>88</v>
      </c>
      <c r="AW299" s="13" t="s">
        <v>33</v>
      </c>
      <c r="AX299" s="13" t="s">
        <v>86</v>
      </c>
      <c r="AY299" s="248" t="s">
        <v>172</v>
      </c>
    </row>
    <row r="300" s="2" customFormat="1" ht="16.5" customHeight="1">
      <c r="A300" s="37"/>
      <c r="B300" s="38"/>
      <c r="C300" s="218" t="s">
        <v>442</v>
      </c>
      <c r="D300" s="218" t="s">
        <v>174</v>
      </c>
      <c r="E300" s="219" t="s">
        <v>443</v>
      </c>
      <c r="F300" s="220" t="s">
        <v>444</v>
      </c>
      <c r="G300" s="221" t="s">
        <v>177</v>
      </c>
      <c r="H300" s="222">
        <v>11.300000000000001</v>
      </c>
      <c r="I300" s="223"/>
      <c r="J300" s="224">
        <f>ROUND(I300*H300,2)</f>
        <v>0</v>
      </c>
      <c r="K300" s="220" t="s">
        <v>178</v>
      </c>
      <c r="L300" s="43"/>
      <c r="M300" s="225" t="s">
        <v>1</v>
      </c>
      <c r="N300" s="226" t="s">
        <v>43</v>
      </c>
      <c r="O300" s="90"/>
      <c r="P300" s="227">
        <f>O300*H300</f>
        <v>0</v>
      </c>
      <c r="Q300" s="227">
        <v>0.34499999999999997</v>
      </c>
      <c r="R300" s="227">
        <f>Q300*H300</f>
        <v>3.8984999999999999</v>
      </c>
      <c r="S300" s="227">
        <v>0</v>
      </c>
      <c r="T300" s="228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9" t="s">
        <v>179</v>
      </c>
      <c r="AT300" s="229" t="s">
        <v>174</v>
      </c>
      <c r="AU300" s="229" t="s">
        <v>88</v>
      </c>
      <c r="AY300" s="16" t="s">
        <v>172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6" t="s">
        <v>86</v>
      </c>
      <c r="BK300" s="230">
        <f>ROUND(I300*H300,2)</f>
        <v>0</v>
      </c>
      <c r="BL300" s="16" t="s">
        <v>179</v>
      </c>
      <c r="BM300" s="229" t="s">
        <v>445</v>
      </c>
    </row>
    <row r="301" s="2" customFormat="1">
      <c r="A301" s="37"/>
      <c r="B301" s="38"/>
      <c r="C301" s="39"/>
      <c r="D301" s="231" t="s">
        <v>181</v>
      </c>
      <c r="E301" s="39"/>
      <c r="F301" s="232" t="s">
        <v>446</v>
      </c>
      <c r="G301" s="39"/>
      <c r="H301" s="39"/>
      <c r="I301" s="233"/>
      <c r="J301" s="39"/>
      <c r="K301" s="39"/>
      <c r="L301" s="43"/>
      <c r="M301" s="234"/>
      <c r="N301" s="235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181</v>
      </c>
      <c r="AU301" s="16" t="s">
        <v>88</v>
      </c>
    </row>
    <row r="302" s="2" customFormat="1">
      <c r="A302" s="37"/>
      <c r="B302" s="38"/>
      <c r="C302" s="39"/>
      <c r="D302" s="236" t="s">
        <v>183</v>
      </c>
      <c r="E302" s="39"/>
      <c r="F302" s="237" t="s">
        <v>447</v>
      </c>
      <c r="G302" s="39"/>
      <c r="H302" s="39"/>
      <c r="I302" s="233"/>
      <c r="J302" s="39"/>
      <c r="K302" s="39"/>
      <c r="L302" s="43"/>
      <c r="M302" s="234"/>
      <c r="N302" s="235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183</v>
      </c>
      <c r="AU302" s="16" t="s">
        <v>88</v>
      </c>
    </row>
    <row r="303" s="13" customFormat="1">
      <c r="A303" s="13"/>
      <c r="B303" s="238"/>
      <c r="C303" s="239"/>
      <c r="D303" s="231" t="s">
        <v>185</v>
      </c>
      <c r="E303" s="240" t="s">
        <v>448</v>
      </c>
      <c r="F303" s="241" t="s">
        <v>449</v>
      </c>
      <c r="G303" s="239"/>
      <c r="H303" s="242">
        <v>11.300000000000001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185</v>
      </c>
      <c r="AU303" s="248" t="s">
        <v>88</v>
      </c>
      <c r="AV303" s="13" t="s">
        <v>88</v>
      </c>
      <c r="AW303" s="13" t="s">
        <v>33</v>
      </c>
      <c r="AX303" s="13" t="s">
        <v>86</v>
      </c>
      <c r="AY303" s="248" t="s">
        <v>172</v>
      </c>
    </row>
    <row r="304" s="2" customFormat="1" ht="16.5" customHeight="1">
      <c r="A304" s="37"/>
      <c r="B304" s="38"/>
      <c r="C304" s="218" t="s">
        <v>450</v>
      </c>
      <c r="D304" s="218" t="s">
        <v>174</v>
      </c>
      <c r="E304" s="219" t="s">
        <v>451</v>
      </c>
      <c r="F304" s="220" t="s">
        <v>452</v>
      </c>
      <c r="G304" s="221" t="s">
        <v>177</v>
      </c>
      <c r="H304" s="222">
        <v>4.5999999999999996</v>
      </c>
      <c r="I304" s="223"/>
      <c r="J304" s="224">
        <f>ROUND(I304*H304,2)</f>
        <v>0</v>
      </c>
      <c r="K304" s="220" t="s">
        <v>178</v>
      </c>
      <c r="L304" s="43"/>
      <c r="M304" s="225" t="s">
        <v>1</v>
      </c>
      <c r="N304" s="226" t="s">
        <v>43</v>
      </c>
      <c r="O304" s="90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9" t="s">
        <v>179</v>
      </c>
      <c r="AT304" s="229" t="s">
        <v>174</v>
      </c>
      <c r="AU304" s="229" t="s">
        <v>88</v>
      </c>
      <c r="AY304" s="16" t="s">
        <v>172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6" t="s">
        <v>86</v>
      </c>
      <c r="BK304" s="230">
        <f>ROUND(I304*H304,2)</f>
        <v>0</v>
      </c>
      <c r="BL304" s="16" t="s">
        <v>179</v>
      </c>
      <c r="BM304" s="229" t="s">
        <v>453</v>
      </c>
    </row>
    <row r="305" s="2" customFormat="1">
      <c r="A305" s="37"/>
      <c r="B305" s="38"/>
      <c r="C305" s="39"/>
      <c r="D305" s="231" t="s">
        <v>181</v>
      </c>
      <c r="E305" s="39"/>
      <c r="F305" s="232" t="s">
        <v>454</v>
      </c>
      <c r="G305" s="39"/>
      <c r="H305" s="39"/>
      <c r="I305" s="233"/>
      <c r="J305" s="39"/>
      <c r="K305" s="39"/>
      <c r="L305" s="43"/>
      <c r="M305" s="234"/>
      <c r="N305" s="235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181</v>
      </c>
      <c r="AU305" s="16" t="s">
        <v>88</v>
      </c>
    </row>
    <row r="306" s="2" customFormat="1">
      <c r="A306" s="37"/>
      <c r="B306" s="38"/>
      <c r="C306" s="39"/>
      <c r="D306" s="236" t="s">
        <v>183</v>
      </c>
      <c r="E306" s="39"/>
      <c r="F306" s="237" t="s">
        <v>455</v>
      </c>
      <c r="G306" s="39"/>
      <c r="H306" s="39"/>
      <c r="I306" s="233"/>
      <c r="J306" s="39"/>
      <c r="K306" s="39"/>
      <c r="L306" s="43"/>
      <c r="M306" s="234"/>
      <c r="N306" s="235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183</v>
      </c>
      <c r="AU306" s="16" t="s">
        <v>88</v>
      </c>
    </row>
    <row r="307" s="13" customFormat="1">
      <c r="A307" s="13"/>
      <c r="B307" s="238"/>
      <c r="C307" s="239"/>
      <c r="D307" s="231" t="s">
        <v>185</v>
      </c>
      <c r="E307" s="240" t="s">
        <v>1</v>
      </c>
      <c r="F307" s="241" t="s">
        <v>120</v>
      </c>
      <c r="G307" s="239"/>
      <c r="H307" s="242">
        <v>4.5999999999999996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8" t="s">
        <v>185</v>
      </c>
      <c r="AU307" s="248" t="s">
        <v>88</v>
      </c>
      <c r="AV307" s="13" t="s">
        <v>88</v>
      </c>
      <c r="AW307" s="13" t="s">
        <v>33</v>
      </c>
      <c r="AX307" s="13" t="s">
        <v>86</v>
      </c>
      <c r="AY307" s="248" t="s">
        <v>172</v>
      </c>
    </row>
    <row r="308" s="2" customFormat="1" ht="16.5" customHeight="1">
      <c r="A308" s="37"/>
      <c r="B308" s="38"/>
      <c r="C308" s="218" t="s">
        <v>456</v>
      </c>
      <c r="D308" s="218" t="s">
        <v>174</v>
      </c>
      <c r="E308" s="219" t="s">
        <v>457</v>
      </c>
      <c r="F308" s="220" t="s">
        <v>458</v>
      </c>
      <c r="G308" s="221" t="s">
        <v>177</v>
      </c>
      <c r="H308" s="222">
        <v>4.5999999999999996</v>
      </c>
      <c r="I308" s="223"/>
      <c r="J308" s="224">
        <f>ROUND(I308*H308,2)</f>
        <v>0</v>
      </c>
      <c r="K308" s="220" t="s">
        <v>178</v>
      </c>
      <c r="L308" s="43"/>
      <c r="M308" s="225" t="s">
        <v>1</v>
      </c>
      <c r="N308" s="226" t="s">
        <v>43</v>
      </c>
      <c r="O308" s="90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9" t="s">
        <v>179</v>
      </c>
      <c r="AT308" s="229" t="s">
        <v>174</v>
      </c>
      <c r="AU308" s="229" t="s">
        <v>88</v>
      </c>
      <c r="AY308" s="16" t="s">
        <v>172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6" t="s">
        <v>86</v>
      </c>
      <c r="BK308" s="230">
        <f>ROUND(I308*H308,2)</f>
        <v>0</v>
      </c>
      <c r="BL308" s="16" t="s">
        <v>179</v>
      </c>
      <c r="BM308" s="229" t="s">
        <v>459</v>
      </c>
    </row>
    <row r="309" s="2" customFormat="1">
      <c r="A309" s="37"/>
      <c r="B309" s="38"/>
      <c r="C309" s="39"/>
      <c r="D309" s="231" t="s">
        <v>181</v>
      </c>
      <c r="E309" s="39"/>
      <c r="F309" s="232" t="s">
        <v>460</v>
      </c>
      <c r="G309" s="39"/>
      <c r="H309" s="39"/>
      <c r="I309" s="233"/>
      <c r="J309" s="39"/>
      <c r="K309" s="39"/>
      <c r="L309" s="43"/>
      <c r="M309" s="234"/>
      <c r="N309" s="235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181</v>
      </c>
      <c r="AU309" s="16" t="s">
        <v>88</v>
      </c>
    </row>
    <row r="310" s="2" customFormat="1">
      <c r="A310" s="37"/>
      <c r="B310" s="38"/>
      <c r="C310" s="39"/>
      <c r="D310" s="236" t="s">
        <v>183</v>
      </c>
      <c r="E310" s="39"/>
      <c r="F310" s="237" t="s">
        <v>461</v>
      </c>
      <c r="G310" s="39"/>
      <c r="H310" s="39"/>
      <c r="I310" s="233"/>
      <c r="J310" s="39"/>
      <c r="K310" s="39"/>
      <c r="L310" s="43"/>
      <c r="M310" s="234"/>
      <c r="N310" s="235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183</v>
      </c>
      <c r="AU310" s="16" t="s">
        <v>88</v>
      </c>
    </row>
    <row r="311" s="13" customFormat="1">
      <c r="A311" s="13"/>
      <c r="B311" s="238"/>
      <c r="C311" s="239"/>
      <c r="D311" s="231" t="s">
        <v>185</v>
      </c>
      <c r="E311" s="240" t="s">
        <v>1</v>
      </c>
      <c r="F311" s="241" t="s">
        <v>120</v>
      </c>
      <c r="G311" s="239"/>
      <c r="H311" s="242">
        <v>4.5999999999999996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8" t="s">
        <v>185</v>
      </c>
      <c r="AU311" s="248" t="s">
        <v>88</v>
      </c>
      <c r="AV311" s="13" t="s">
        <v>88</v>
      </c>
      <c r="AW311" s="13" t="s">
        <v>33</v>
      </c>
      <c r="AX311" s="13" t="s">
        <v>86</v>
      </c>
      <c r="AY311" s="248" t="s">
        <v>172</v>
      </c>
    </row>
    <row r="312" s="2" customFormat="1" ht="21.75" customHeight="1">
      <c r="A312" s="37"/>
      <c r="B312" s="38"/>
      <c r="C312" s="218" t="s">
        <v>462</v>
      </c>
      <c r="D312" s="218" t="s">
        <v>174</v>
      </c>
      <c r="E312" s="219" t="s">
        <v>463</v>
      </c>
      <c r="F312" s="220" t="s">
        <v>464</v>
      </c>
      <c r="G312" s="221" t="s">
        <v>177</v>
      </c>
      <c r="H312" s="222">
        <v>342.5</v>
      </c>
      <c r="I312" s="223"/>
      <c r="J312" s="224">
        <f>ROUND(I312*H312,2)</f>
        <v>0</v>
      </c>
      <c r="K312" s="220" t="s">
        <v>178</v>
      </c>
      <c r="L312" s="43"/>
      <c r="M312" s="225" t="s">
        <v>1</v>
      </c>
      <c r="N312" s="226" t="s">
        <v>43</v>
      </c>
      <c r="O312" s="90"/>
      <c r="P312" s="227">
        <f>O312*H312</f>
        <v>0</v>
      </c>
      <c r="Q312" s="227">
        <v>0.089219999999999994</v>
      </c>
      <c r="R312" s="227">
        <f>Q312*H312</f>
        <v>30.557849999999998</v>
      </c>
      <c r="S312" s="227">
        <v>0</v>
      </c>
      <c r="T312" s="228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9" t="s">
        <v>179</v>
      </c>
      <c r="AT312" s="229" t="s">
        <v>174</v>
      </c>
      <c r="AU312" s="229" t="s">
        <v>88</v>
      </c>
      <c r="AY312" s="16" t="s">
        <v>172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6" t="s">
        <v>86</v>
      </c>
      <c r="BK312" s="230">
        <f>ROUND(I312*H312,2)</f>
        <v>0</v>
      </c>
      <c r="BL312" s="16" t="s">
        <v>179</v>
      </c>
      <c r="BM312" s="229" t="s">
        <v>465</v>
      </c>
    </row>
    <row r="313" s="2" customFormat="1">
      <c r="A313" s="37"/>
      <c r="B313" s="38"/>
      <c r="C313" s="39"/>
      <c r="D313" s="231" t="s">
        <v>181</v>
      </c>
      <c r="E313" s="39"/>
      <c r="F313" s="232" t="s">
        <v>466</v>
      </c>
      <c r="G313" s="39"/>
      <c r="H313" s="39"/>
      <c r="I313" s="233"/>
      <c r="J313" s="39"/>
      <c r="K313" s="39"/>
      <c r="L313" s="43"/>
      <c r="M313" s="234"/>
      <c r="N313" s="235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181</v>
      </c>
      <c r="AU313" s="16" t="s">
        <v>88</v>
      </c>
    </row>
    <row r="314" s="2" customFormat="1">
      <c r="A314" s="37"/>
      <c r="B314" s="38"/>
      <c r="C314" s="39"/>
      <c r="D314" s="236" t="s">
        <v>183</v>
      </c>
      <c r="E314" s="39"/>
      <c r="F314" s="237" t="s">
        <v>467</v>
      </c>
      <c r="G314" s="39"/>
      <c r="H314" s="39"/>
      <c r="I314" s="233"/>
      <c r="J314" s="39"/>
      <c r="K314" s="39"/>
      <c r="L314" s="43"/>
      <c r="M314" s="234"/>
      <c r="N314" s="235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183</v>
      </c>
      <c r="AU314" s="16" t="s">
        <v>88</v>
      </c>
    </row>
    <row r="315" s="13" customFormat="1">
      <c r="A315" s="13"/>
      <c r="B315" s="238"/>
      <c r="C315" s="239"/>
      <c r="D315" s="231" t="s">
        <v>185</v>
      </c>
      <c r="E315" s="240" t="s">
        <v>1</v>
      </c>
      <c r="F315" s="241" t="s">
        <v>400</v>
      </c>
      <c r="G315" s="239"/>
      <c r="H315" s="242">
        <v>342.5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185</v>
      </c>
      <c r="AU315" s="248" t="s">
        <v>88</v>
      </c>
      <c r="AV315" s="13" t="s">
        <v>88</v>
      </c>
      <c r="AW315" s="13" t="s">
        <v>33</v>
      </c>
      <c r="AX315" s="13" t="s">
        <v>86</v>
      </c>
      <c r="AY315" s="248" t="s">
        <v>172</v>
      </c>
    </row>
    <row r="316" s="2" customFormat="1" ht="16.5" customHeight="1">
      <c r="A316" s="37"/>
      <c r="B316" s="38"/>
      <c r="C316" s="260" t="s">
        <v>468</v>
      </c>
      <c r="D316" s="260" t="s">
        <v>313</v>
      </c>
      <c r="E316" s="261" t="s">
        <v>469</v>
      </c>
      <c r="F316" s="262" t="s">
        <v>470</v>
      </c>
      <c r="G316" s="263" t="s">
        <v>177</v>
      </c>
      <c r="H316" s="264">
        <v>1.8360000000000001</v>
      </c>
      <c r="I316" s="265"/>
      <c r="J316" s="266">
        <f>ROUND(I316*H316,2)</f>
        <v>0</v>
      </c>
      <c r="K316" s="262" t="s">
        <v>178</v>
      </c>
      <c r="L316" s="267"/>
      <c r="M316" s="268" t="s">
        <v>1</v>
      </c>
      <c r="N316" s="269" t="s">
        <v>43</v>
      </c>
      <c r="O316" s="90"/>
      <c r="P316" s="227">
        <f>O316*H316</f>
        <v>0</v>
      </c>
      <c r="Q316" s="227">
        <v>0.13100000000000001</v>
      </c>
      <c r="R316" s="227">
        <f>Q316*H316</f>
        <v>0.24051600000000001</v>
      </c>
      <c r="S316" s="227">
        <v>0</v>
      </c>
      <c r="T316" s="228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9" t="s">
        <v>226</v>
      </c>
      <c r="AT316" s="229" t="s">
        <v>313</v>
      </c>
      <c r="AU316" s="229" t="s">
        <v>88</v>
      </c>
      <c r="AY316" s="16" t="s">
        <v>172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6" t="s">
        <v>86</v>
      </c>
      <c r="BK316" s="230">
        <f>ROUND(I316*H316,2)</f>
        <v>0</v>
      </c>
      <c r="BL316" s="16" t="s">
        <v>179</v>
      </c>
      <c r="BM316" s="229" t="s">
        <v>471</v>
      </c>
    </row>
    <row r="317" s="2" customFormat="1">
      <c r="A317" s="37"/>
      <c r="B317" s="38"/>
      <c r="C317" s="39"/>
      <c r="D317" s="231" t="s">
        <v>181</v>
      </c>
      <c r="E317" s="39"/>
      <c r="F317" s="232" t="s">
        <v>470</v>
      </c>
      <c r="G317" s="39"/>
      <c r="H317" s="39"/>
      <c r="I317" s="233"/>
      <c r="J317" s="39"/>
      <c r="K317" s="39"/>
      <c r="L317" s="43"/>
      <c r="M317" s="234"/>
      <c r="N317" s="235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181</v>
      </c>
      <c r="AU317" s="16" t="s">
        <v>88</v>
      </c>
    </row>
    <row r="318" s="13" customFormat="1">
      <c r="A318" s="13"/>
      <c r="B318" s="238"/>
      <c r="C318" s="239"/>
      <c r="D318" s="231" t="s">
        <v>185</v>
      </c>
      <c r="E318" s="240" t="s">
        <v>1</v>
      </c>
      <c r="F318" s="241" t="s">
        <v>115</v>
      </c>
      <c r="G318" s="239"/>
      <c r="H318" s="242">
        <v>1.8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185</v>
      </c>
      <c r="AU318" s="248" t="s">
        <v>88</v>
      </c>
      <c r="AV318" s="13" t="s">
        <v>88</v>
      </c>
      <c r="AW318" s="13" t="s">
        <v>33</v>
      </c>
      <c r="AX318" s="13" t="s">
        <v>86</v>
      </c>
      <c r="AY318" s="248" t="s">
        <v>172</v>
      </c>
    </row>
    <row r="319" s="13" customFormat="1">
      <c r="A319" s="13"/>
      <c r="B319" s="238"/>
      <c r="C319" s="239"/>
      <c r="D319" s="231" t="s">
        <v>185</v>
      </c>
      <c r="E319" s="239"/>
      <c r="F319" s="241" t="s">
        <v>472</v>
      </c>
      <c r="G319" s="239"/>
      <c r="H319" s="242">
        <v>1.8360000000000001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8" t="s">
        <v>185</v>
      </c>
      <c r="AU319" s="248" t="s">
        <v>88</v>
      </c>
      <c r="AV319" s="13" t="s">
        <v>88</v>
      </c>
      <c r="AW319" s="13" t="s">
        <v>4</v>
      </c>
      <c r="AX319" s="13" t="s">
        <v>86</v>
      </c>
      <c r="AY319" s="248" t="s">
        <v>172</v>
      </c>
    </row>
    <row r="320" s="2" customFormat="1" ht="16.5" customHeight="1">
      <c r="A320" s="37"/>
      <c r="B320" s="38"/>
      <c r="C320" s="260" t="s">
        <v>473</v>
      </c>
      <c r="D320" s="260" t="s">
        <v>313</v>
      </c>
      <c r="E320" s="261" t="s">
        <v>474</v>
      </c>
      <c r="F320" s="262" t="s">
        <v>475</v>
      </c>
      <c r="G320" s="263" t="s">
        <v>177</v>
      </c>
      <c r="H320" s="264">
        <v>1.1479999999999999</v>
      </c>
      <c r="I320" s="265"/>
      <c r="J320" s="266">
        <f>ROUND(I320*H320,2)</f>
        <v>0</v>
      </c>
      <c r="K320" s="262" t="s">
        <v>1</v>
      </c>
      <c r="L320" s="267"/>
      <c r="M320" s="268" t="s">
        <v>1</v>
      </c>
      <c r="N320" s="269" t="s">
        <v>43</v>
      </c>
      <c r="O320" s="90"/>
      <c r="P320" s="227">
        <f>O320*H320</f>
        <v>0</v>
      </c>
      <c r="Q320" s="227">
        <v>0.13200000000000001</v>
      </c>
      <c r="R320" s="227">
        <f>Q320*H320</f>
        <v>0.151536</v>
      </c>
      <c r="S320" s="227">
        <v>0</v>
      </c>
      <c r="T320" s="228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9" t="s">
        <v>226</v>
      </c>
      <c r="AT320" s="229" t="s">
        <v>313</v>
      </c>
      <c r="AU320" s="229" t="s">
        <v>88</v>
      </c>
      <c r="AY320" s="16" t="s">
        <v>172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6" t="s">
        <v>86</v>
      </c>
      <c r="BK320" s="230">
        <f>ROUND(I320*H320,2)</f>
        <v>0</v>
      </c>
      <c r="BL320" s="16" t="s">
        <v>179</v>
      </c>
      <c r="BM320" s="229" t="s">
        <v>476</v>
      </c>
    </row>
    <row r="321" s="2" customFormat="1">
      <c r="A321" s="37"/>
      <c r="B321" s="38"/>
      <c r="C321" s="39"/>
      <c r="D321" s="231" t="s">
        <v>181</v>
      </c>
      <c r="E321" s="39"/>
      <c r="F321" s="232" t="s">
        <v>477</v>
      </c>
      <c r="G321" s="39"/>
      <c r="H321" s="39"/>
      <c r="I321" s="233"/>
      <c r="J321" s="39"/>
      <c r="K321" s="39"/>
      <c r="L321" s="43"/>
      <c r="M321" s="234"/>
      <c r="N321" s="235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181</v>
      </c>
      <c r="AU321" s="16" t="s">
        <v>88</v>
      </c>
    </row>
    <row r="322" s="13" customFormat="1">
      <c r="A322" s="13"/>
      <c r="B322" s="238"/>
      <c r="C322" s="239"/>
      <c r="D322" s="231" t="s">
        <v>185</v>
      </c>
      <c r="E322" s="240" t="s">
        <v>138</v>
      </c>
      <c r="F322" s="241" t="s">
        <v>478</v>
      </c>
      <c r="G322" s="239"/>
      <c r="H322" s="242">
        <v>1.125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185</v>
      </c>
      <c r="AU322" s="248" t="s">
        <v>88</v>
      </c>
      <c r="AV322" s="13" t="s">
        <v>88</v>
      </c>
      <c r="AW322" s="13" t="s">
        <v>33</v>
      </c>
      <c r="AX322" s="13" t="s">
        <v>86</v>
      </c>
      <c r="AY322" s="248" t="s">
        <v>172</v>
      </c>
    </row>
    <row r="323" s="13" customFormat="1">
      <c r="A323" s="13"/>
      <c r="B323" s="238"/>
      <c r="C323" s="239"/>
      <c r="D323" s="231" t="s">
        <v>185</v>
      </c>
      <c r="E323" s="239"/>
      <c r="F323" s="241" t="s">
        <v>479</v>
      </c>
      <c r="G323" s="239"/>
      <c r="H323" s="242">
        <v>1.1479999999999999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185</v>
      </c>
      <c r="AU323" s="248" t="s">
        <v>88</v>
      </c>
      <c r="AV323" s="13" t="s">
        <v>88</v>
      </c>
      <c r="AW323" s="13" t="s">
        <v>4</v>
      </c>
      <c r="AX323" s="13" t="s">
        <v>86</v>
      </c>
      <c r="AY323" s="248" t="s">
        <v>172</v>
      </c>
    </row>
    <row r="324" s="2" customFormat="1" ht="16.5" customHeight="1">
      <c r="A324" s="37"/>
      <c r="B324" s="38"/>
      <c r="C324" s="260" t="s">
        <v>480</v>
      </c>
      <c r="D324" s="260" t="s">
        <v>313</v>
      </c>
      <c r="E324" s="261" t="s">
        <v>481</v>
      </c>
      <c r="F324" s="262" t="s">
        <v>482</v>
      </c>
      <c r="G324" s="263" t="s">
        <v>177</v>
      </c>
      <c r="H324" s="264">
        <v>346.36700000000002</v>
      </c>
      <c r="I324" s="265"/>
      <c r="J324" s="266">
        <f>ROUND(I324*H324,2)</f>
        <v>0</v>
      </c>
      <c r="K324" s="262" t="s">
        <v>1</v>
      </c>
      <c r="L324" s="267"/>
      <c r="M324" s="268" t="s">
        <v>1</v>
      </c>
      <c r="N324" s="269" t="s">
        <v>43</v>
      </c>
      <c r="O324" s="90"/>
      <c r="P324" s="227">
        <f>O324*H324</f>
        <v>0</v>
      </c>
      <c r="Q324" s="227">
        <v>0.17599999999999999</v>
      </c>
      <c r="R324" s="227">
        <f>Q324*H324</f>
        <v>60.960591999999998</v>
      </c>
      <c r="S324" s="227">
        <v>0</v>
      </c>
      <c r="T324" s="228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9" t="s">
        <v>226</v>
      </c>
      <c r="AT324" s="229" t="s">
        <v>313</v>
      </c>
      <c r="AU324" s="229" t="s">
        <v>88</v>
      </c>
      <c r="AY324" s="16" t="s">
        <v>172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6" t="s">
        <v>86</v>
      </c>
      <c r="BK324" s="230">
        <f>ROUND(I324*H324,2)</f>
        <v>0</v>
      </c>
      <c r="BL324" s="16" t="s">
        <v>179</v>
      </c>
      <c r="BM324" s="229" t="s">
        <v>483</v>
      </c>
    </row>
    <row r="325" s="2" customFormat="1">
      <c r="A325" s="37"/>
      <c r="B325" s="38"/>
      <c r="C325" s="39"/>
      <c r="D325" s="231" t="s">
        <v>181</v>
      </c>
      <c r="E325" s="39"/>
      <c r="F325" s="232" t="s">
        <v>484</v>
      </c>
      <c r="G325" s="39"/>
      <c r="H325" s="39"/>
      <c r="I325" s="233"/>
      <c r="J325" s="39"/>
      <c r="K325" s="39"/>
      <c r="L325" s="43"/>
      <c r="M325" s="234"/>
      <c r="N325" s="235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181</v>
      </c>
      <c r="AU325" s="16" t="s">
        <v>88</v>
      </c>
    </row>
    <row r="326" s="13" customFormat="1">
      <c r="A326" s="13"/>
      <c r="B326" s="238"/>
      <c r="C326" s="239"/>
      <c r="D326" s="231" t="s">
        <v>185</v>
      </c>
      <c r="E326" s="240" t="s">
        <v>1</v>
      </c>
      <c r="F326" s="241" t="s">
        <v>485</v>
      </c>
      <c r="G326" s="239"/>
      <c r="H326" s="242">
        <v>339.57499999999999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185</v>
      </c>
      <c r="AU326" s="248" t="s">
        <v>88</v>
      </c>
      <c r="AV326" s="13" t="s">
        <v>88</v>
      </c>
      <c r="AW326" s="13" t="s">
        <v>33</v>
      </c>
      <c r="AX326" s="13" t="s">
        <v>86</v>
      </c>
      <c r="AY326" s="248" t="s">
        <v>172</v>
      </c>
    </row>
    <row r="327" s="13" customFormat="1">
      <c r="A327" s="13"/>
      <c r="B327" s="238"/>
      <c r="C327" s="239"/>
      <c r="D327" s="231" t="s">
        <v>185</v>
      </c>
      <c r="E327" s="239"/>
      <c r="F327" s="241" t="s">
        <v>486</v>
      </c>
      <c r="G327" s="239"/>
      <c r="H327" s="242">
        <v>346.36700000000002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185</v>
      </c>
      <c r="AU327" s="248" t="s">
        <v>88</v>
      </c>
      <c r="AV327" s="13" t="s">
        <v>88</v>
      </c>
      <c r="AW327" s="13" t="s">
        <v>4</v>
      </c>
      <c r="AX327" s="13" t="s">
        <v>86</v>
      </c>
      <c r="AY327" s="248" t="s">
        <v>172</v>
      </c>
    </row>
    <row r="328" s="12" customFormat="1" ht="22.8" customHeight="1">
      <c r="A328" s="12"/>
      <c r="B328" s="202"/>
      <c r="C328" s="203"/>
      <c r="D328" s="204" t="s">
        <v>77</v>
      </c>
      <c r="E328" s="216" t="s">
        <v>226</v>
      </c>
      <c r="F328" s="216" t="s">
        <v>487</v>
      </c>
      <c r="G328" s="203"/>
      <c r="H328" s="203"/>
      <c r="I328" s="206"/>
      <c r="J328" s="217">
        <f>BK328</f>
        <v>0</v>
      </c>
      <c r="K328" s="203"/>
      <c r="L328" s="208"/>
      <c r="M328" s="209"/>
      <c r="N328" s="210"/>
      <c r="O328" s="210"/>
      <c r="P328" s="211">
        <f>SUM(P329:P342)</f>
        <v>0</v>
      </c>
      <c r="Q328" s="210"/>
      <c r="R328" s="211">
        <f>SUM(R329:R342)</f>
        <v>2.9220799999999998</v>
      </c>
      <c r="S328" s="210"/>
      <c r="T328" s="212">
        <f>SUM(T329:T342)</f>
        <v>1.9199999999999999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3" t="s">
        <v>86</v>
      </c>
      <c r="AT328" s="214" t="s">
        <v>77</v>
      </c>
      <c r="AU328" s="214" t="s">
        <v>86</v>
      </c>
      <c r="AY328" s="213" t="s">
        <v>172</v>
      </c>
      <c r="BK328" s="215">
        <f>SUM(BK329:BK342)</f>
        <v>0</v>
      </c>
    </row>
    <row r="329" s="2" customFormat="1" ht="21.75" customHeight="1">
      <c r="A329" s="37"/>
      <c r="B329" s="38"/>
      <c r="C329" s="218" t="s">
        <v>488</v>
      </c>
      <c r="D329" s="218" t="s">
        <v>174</v>
      </c>
      <c r="E329" s="219" t="s">
        <v>489</v>
      </c>
      <c r="F329" s="220" t="s">
        <v>490</v>
      </c>
      <c r="G329" s="221" t="s">
        <v>373</v>
      </c>
      <c r="H329" s="222">
        <v>2</v>
      </c>
      <c r="I329" s="223"/>
      <c r="J329" s="224">
        <f>ROUND(I329*H329,2)</f>
        <v>0</v>
      </c>
      <c r="K329" s="220" t="s">
        <v>178</v>
      </c>
      <c r="L329" s="43"/>
      <c r="M329" s="225" t="s">
        <v>1</v>
      </c>
      <c r="N329" s="226" t="s">
        <v>43</v>
      </c>
      <c r="O329" s="90"/>
      <c r="P329" s="227">
        <f>O329*H329</f>
        <v>0</v>
      </c>
      <c r="Q329" s="227">
        <v>0.65847999999999995</v>
      </c>
      <c r="R329" s="227">
        <f>Q329*H329</f>
        <v>1.3169599999999999</v>
      </c>
      <c r="S329" s="227">
        <v>0.66000000000000003</v>
      </c>
      <c r="T329" s="228">
        <f>S329*H329</f>
        <v>1.3200000000000001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9" t="s">
        <v>179</v>
      </c>
      <c r="AT329" s="229" t="s">
        <v>174</v>
      </c>
      <c r="AU329" s="229" t="s">
        <v>88</v>
      </c>
      <c r="AY329" s="16" t="s">
        <v>172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6" t="s">
        <v>86</v>
      </c>
      <c r="BK329" s="230">
        <f>ROUND(I329*H329,2)</f>
        <v>0</v>
      </c>
      <c r="BL329" s="16" t="s">
        <v>179</v>
      </c>
      <c r="BM329" s="229" t="s">
        <v>491</v>
      </c>
    </row>
    <row r="330" s="2" customFormat="1">
      <c r="A330" s="37"/>
      <c r="B330" s="38"/>
      <c r="C330" s="39"/>
      <c r="D330" s="231" t="s">
        <v>181</v>
      </c>
      <c r="E330" s="39"/>
      <c r="F330" s="232" t="s">
        <v>492</v>
      </c>
      <c r="G330" s="39"/>
      <c r="H330" s="39"/>
      <c r="I330" s="233"/>
      <c r="J330" s="39"/>
      <c r="K330" s="39"/>
      <c r="L330" s="43"/>
      <c r="M330" s="234"/>
      <c r="N330" s="235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181</v>
      </c>
      <c r="AU330" s="16" t="s">
        <v>88</v>
      </c>
    </row>
    <row r="331" s="2" customFormat="1">
      <c r="A331" s="37"/>
      <c r="B331" s="38"/>
      <c r="C331" s="39"/>
      <c r="D331" s="236" t="s">
        <v>183</v>
      </c>
      <c r="E331" s="39"/>
      <c r="F331" s="237" t="s">
        <v>493</v>
      </c>
      <c r="G331" s="39"/>
      <c r="H331" s="39"/>
      <c r="I331" s="233"/>
      <c r="J331" s="39"/>
      <c r="K331" s="39"/>
      <c r="L331" s="43"/>
      <c r="M331" s="234"/>
      <c r="N331" s="235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183</v>
      </c>
      <c r="AU331" s="16" t="s">
        <v>88</v>
      </c>
    </row>
    <row r="332" s="2" customFormat="1" ht="16.5" customHeight="1">
      <c r="A332" s="37"/>
      <c r="B332" s="38"/>
      <c r="C332" s="260" t="s">
        <v>494</v>
      </c>
      <c r="D332" s="260" t="s">
        <v>313</v>
      </c>
      <c r="E332" s="261" t="s">
        <v>495</v>
      </c>
      <c r="F332" s="262" t="s">
        <v>496</v>
      </c>
      <c r="G332" s="263" t="s">
        <v>373</v>
      </c>
      <c r="H332" s="264">
        <v>1</v>
      </c>
      <c r="I332" s="265"/>
      <c r="J332" s="266">
        <f>ROUND(I332*H332,2)</f>
        <v>0</v>
      </c>
      <c r="K332" s="262" t="s">
        <v>178</v>
      </c>
      <c r="L332" s="267"/>
      <c r="M332" s="268" t="s">
        <v>1</v>
      </c>
      <c r="N332" s="269" t="s">
        <v>43</v>
      </c>
      <c r="O332" s="90"/>
      <c r="P332" s="227">
        <f>O332*H332</f>
        <v>0</v>
      </c>
      <c r="Q332" s="227">
        <v>0.054600000000000003</v>
      </c>
      <c r="R332" s="227">
        <f>Q332*H332</f>
        <v>0.054600000000000003</v>
      </c>
      <c r="S332" s="227">
        <v>0</v>
      </c>
      <c r="T332" s="228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9" t="s">
        <v>226</v>
      </c>
      <c r="AT332" s="229" t="s">
        <v>313</v>
      </c>
      <c r="AU332" s="229" t="s">
        <v>88</v>
      </c>
      <c r="AY332" s="16" t="s">
        <v>172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6" t="s">
        <v>86</v>
      </c>
      <c r="BK332" s="230">
        <f>ROUND(I332*H332,2)</f>
        <v>0</v>
      </c>
      <c r="BL332" s="16" t="s">
        <v>179</v>
      </c>
      <c r="BM332" s="229" t="s">
        <v>497</v>
      </c>
    </row>
    <row r="333" s="2" customFormat="1">
      <c r="A333" s="37"/>
      <c r="B333" s="38"/>
      <c r="C333" s="39"/>
      <c r="D333" s="231" t="s">
        <v>181</v>
      </c>
      <c r="E333" s="39"/>
      <c r="F333" s="232" t="s">
        <v>496</v>
      </c>
      <c r="G333" s="39"/>
      <c r="H333" s="39"/>
      <c r="I333" s="233"/>
      <c r="J333" s="39"/>
      <c r="K333" s="39"/>
      <c r="L333" s="43"/>
      <c r="M333" s="234"/>
      <c r="N333" s="235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181</v>
      </c>
      <c r="AU333" s="16" t="s">
        <v>88</v>
      </c>
    </row>
    <row r="334" s="2" customFormat="1" ht="24.15" customHeight="1">
      <c r="A334" s="37"/>
      <c r="B334" s="38"/>
      <c r="C334" s="260" t="s">
        <v>498</v>
      </c>
      <c r="D334" s="260" t="s">
        <v>313</v>
      </c>
      <c r="E334" s="261" t="s">
        <v>499</v>
      </c>
      <c r="F334" s="262" t="s">
        <v>500</v>
      </c>
      <c r="G334" s="263" t="s">
        <v>373</v>
      </c>
      <c r="H334" s="264">
        <v>1</v>
      </c>
      <c r="I334" s="265"/>
      <c r="J334" s="266">
        <f>ROUND(I334*H334,2)</f>
        <v>0</v>
      </c>
      <c r="K334" s="262" t="s">
        <v>1</v>
      </c>
      <c r="L334" s="267"/>
      <c r="M334" s="268" t="s">
        <v>1</v>
      </c>
      <c r="N334" s="269" t="s">
        <v>43</v>
      </c>
      <c r="O334" s="90"/>
      <c r="P334" s="227">
        <f>O334*H334</f>
        <v>0</v>
      </c>
      <c r="Q334" s="227">
        <v>0.48399999999999999</v>
      </c>
      <c r="R334" s="227">
        <f>Q334*H334</f>
        <v>0.48399999999999999</v>
      </c>
      <c r="S334" s="227">
        <v>0</v>
      </c>
      <c r="T334" s="228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9" t="s">
        <v>226</v>
      </c>
      <c r="AT334" s="229" t="s">
        <v>313</v>
      </c>
      <c r="AU334" s="229" t="s">
        <v>88</v>
      </c>
      <c r="AY334" s="16" t="s">
        <v>172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6" t="s">
        <v>86</v>
      </c>
      <c r="BK334" s="230">
        <f>ROUND(I334*H334,2)</f>
        <v>0</v>
      </c>
      <c r="BL334" s="16" t="s">
        <v>179</v>
      </c>
      <c r="BM334" s="229" t="s">
        <v>501</v>
      </c>
    </row>
    <row r="335" s="2" customFormat="1">
      <c r="A335" s="37"/>
      <c r="B335" s="38"/>
      <c r="C335" s="39"/>
      <c r="D335" s="231" t="s">
        <v>181</v>
      </c>
      <c r="E335" s="39"/>
      <c r="F335" s="232" t="s">
        <v>500</v>
      </c>
      <c r="G335" s="39"/>
      <c r="H335" s="39"/>
      <c r="I335" s="233"/>
      <c r="J335" s="39"/>
      <c r="K335" s="39"/>
      <c r="L335" s="43"/>
      <c r="M335" s="234"/>
      <c r="N335" s="235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181</v>
      </c>
      <c r="AU335" s="16" t="s">
        <v>88</v>
      </c>
    </row>
    <row r="336" s="2" customFormat="1" ht="16.5" customHeight="1">
      <c r="A336" s="37"/>
      <c r="B336" s="38"/>
      <c r="C336" s="218" t="s">
        <v>502</v>
      </c>
      <c r="D336" s="218" t="s">
        <v>174</v>
      </c>
      <c r="E336" s="219" t="s">
        <v>503</v>
      </c>
      <c r="F336" s="220" t="s">
        <v>504</v>
      </c>
      <c r="G336" s="221" t="s">
        <v>373</v>
      </c>
      <c r="H336" s="222">
        <v>2</v>
      </c>
      <c r="I336" s="223"/>
      <c r="J336" s="224">
        <f>ROUND(I336*H336,2)</f>
        <v>0</v>
      </c>
      <c r="K336" s="220" t="s">
        <v>178</v>
      </c>
      <c r="L336" s="43"/>
      <c r="M336" s="225" t="s">
        <v>1</v>
      </c>
      <c r="N336" s="226" t="s">
        <v>43</v>
      </c>
      <c r="O336" s="90"/>
      <c r="P336" s="227">
        <f>O336*H336</f>
        <v>0</v>
      </c>
      <c r="Q336" s="227">
        <v>0.53325999999999996</v>
      </c>
      <c r="R336" s="227">
        <f>Q336*H336</f>
        <v>1.0665199999999999</v>
      </c>
      <c r="S336" s="227">
        <v>0.29999999999999999</v>
      </c>
      <c r="T336" s="228">
        <f>S336*H336</f>
        <v>0.59999999999999998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9" t="s">
        <v>179</v>
      </c>
      <c r="AT336" s="229" t="s">
        <v>174</v>
      </c>
      <c r="AU336" s="229" t="s">
        <v>88</v>
      </c>
      <c r="AY336" s="16" t="s">
        <v>172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6" t="s">
        <v>86</v>
      </c>
      <c r="BK336" s="230">
        <f>ROUND(I336*H336,2)</f>
        <v>0</v>
      </c>
      <c r="BL336" s="16" t="s">
        <v>179</v>
      </c>
      <c r="BM336" s="229" t="s">
        <v>505</v>
      </c>
    </row>
    <row r="337" s="2" customFormat="1">
      <c r="A337" s="37"/>
      <c r="B337" s="38"/>
      <c r="C337" s="39"/>
      <c r="D337" s="231" t="s">
        <v>181</v>
      </c>
      <c r="E337" s="39"/>
      <c r="F337" s="232" t="s">
        <v>506</v>
      </c>
      <c r="G337" s="39"/>
      <c r="H337" s="39"/>
      <c r="I337" s="233"/>
      <c r="J337" s="39"/>
      <c r="K337" s="39"/>
      <c r="L337" s="43"/>
      <c r="M337" s="234"/>
      <c r="N337" s="235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181</v>
      </c>
      <c r="AU337" s="16" t="s">
        <v>88</v>
      </c>
    </row>
    <row r="338" s="2" customFormat="1">
      <c r="A338" s="37"/>
      <c r="B338" s="38"/>
      <c r="C338" s="39"/>
      <c r="D338" s="236" t="s">
        <v>183</v>
      </c>
      <c r="E338" s="39"/>
      <c r="F338" s="237" t="s">
        <v>507</v>
      </c>
      <c r="G338" s="39"/>
      <c r="H338" s="39"/>
      <c r="I338" s="233"/>
      <c r="J338" s="39"/>
      <c r="K338" s="39"/>
      <c r="L338" s="43"/>
      <c r="M338" s="234"/>
      <c r="N338" s="235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183</v>
      </c>
      <c r="AU338" s="16" t="s">
        <v>88</v>
      </c>
    </row>
    <row r="339" s="2" customFormat="1" ht="16.5" customHeight="1">
      <c r="A339" s="37"/>
      <c r="B339" s="38"/>
      <c r="C339" s="218" t="s">
        <v>508</v>
      </c>
      <c r="D339" s="218" t="s">
        <v>174</v>
      </c>
      <c r="E339" s="219" t="s">
        <v>509</v>
      </c>
      <c r="F339" s="220" t="s">
        <v>510</v>
      </c>
      <c r="G339" s="221" t="s">
        <v>235</v>
      </c>
      <c r="H339" s="222">
        <v>2.2200000000000002</v>
      </c>
      <c r="I339" s="223"/>
      <c r="J339" s="224">
        <f>ROUND(I339*H339,2)</f>
        <v>0</v>
      </c>
      <c r="K339" s="220" t="s">
        <v>178</v>
      </c>
      <c r="L339" s="43"/>
      <c r="M339" s="225" t="s">
        <v>1</v>
      </c>
      <c r="N339" s="226" t="s">
        <v>43</v>
      </c>
      <c r="O339" s="90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9" t="s">
        <v>179</v>
      </c>
      <c r="AT339" s="229" t="s">
        <v>174</v>
      </c>
      <c r="AU339" s="229" t="s">
        <v>88</v>
      </c>
      <c r="AY339" s="16" t="s">
        <v>172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6" t="s">
        <v>86</v>
      </c>
      <c r="BK339" s="230">
        <f>ROUND(I339*H339,2)</f>
        <v>0</v>
      </c>
      <c r="BL339" s="16" t="s">
        <v>179</v>
      </c>
      <c r="BM339" s="229" t="s">
        <v>511</v>
      </c>
    </row>
    <row r="340" s="2" customFormat="1">
      <c r="A340" s="37"/>
      <c r="B340" s="38"/>
      <c r="C340" s="39"/>
      <c r="D340" s="231" t="s">
        <v>181</v>
      </c>
      <c r="E340" s="39"/>
      <c r="F340" s="232" t="s">
        <v>512</v>
      </c>
      <c r="G340" s="39"/>
      <c r="H340" s="39"/>
      <c r="I340" s="233"/>
      <c r="J340" s="39"/>
      <c r="K340" s="39"/>
      <c r="L340" s="43"/>
      <c r="M340" s="234"/>
      <c r="N340" s="235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181</v>
      </c>
      <c r="AU340" s="16" t="s">
        <v>88</v>
      </c>
    </row>
    <row r="341" s="2" customFormat="1">
      <c r="A341" s="37"/>
      <c r="B341" s="38"/>
      <c r="C341" s="39"/>
      <c r="D341" s="236" t="s">
        <v>183</v>
      </c>
      <c r="E341" s="39"/>
      <c r="F341" s="237" t="s">
        <v>513</v>
      </c>
      <c r="G341" s="39"/>
      <c r="H341" s="39"/>
      <c r="I341" s="233"/>
      <c r="J341" s="39"/>
      <c r="K341" s="39"/>
      <c r="L341" s="43"/>
      <c r="M341" s="234"/>
      <c r="N341" s="235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183</v>
      </c>
      <c r="AU341" s="16" t="s">
        <v>88</v>
      </c>
    </row>
    <row r="342" s="13" customFormat="1">
      <c r="A342" s="13"/>
      <c r="B342" s="238"/>
      <c r="C342" s="239"/>
      <c r="D342" s="231" t="s">
        <v>185</v>
      </c>
      <c r="E342" s="240" t="s">
        <v>111</v>
      </c>
      <c r="F342" s="241" t="s">
        <v>514</v>
      </c>
      <c r="G342" s="239"/>
      <c r="H342" s="242">
        <v>2.2200000000000002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185</v>
      </c>
      <c r="AU342" s="248" t="s">
        <v>88</v>
      </c>
      <c r="AV342" s="13" t="s">
        <v>88</v>
      </c>
      <c r="AW342" s="13" t="s">
        <v>33</v>
      </c>
      <c r="AX342" s="13" t="s">
        <v>86</v>
      </c>
      <c r="AY342" s="248" t="s">
        <v>172</v>
      </c>
    </row>
    <row r="343" s="12" customFormat="1" ht="22.8" customHeight="1">
      <c r="A343" s="12"/>
      <c r="B343" s="202"/>
      <c r="C343" s="203"/>
      <c r="D343" s="204" t="s">
        <v>77</v>
      </c>
      <c r="E343" s="216" t="s">
        <v>232</v>
      </c>
      <c r="F343" s="216" t="s">
        <v>515</v>
      </c>
      <c r="G343" s="203"/>
      <c r="H343" s="203"/>
      <c r="I343" s="206"/>
      <c r="J343" s="217">
        <f>BK343</f>
        <v>0</v>
      </c>
      <c r="K343" s="203"/>
      <c r="L343" s="208"/>
      <c r="M343" s="209"/>
      <c r="N343" s="210"/>
      <c r="O343" s="210"/>
      <c r="P343" s="211">
        <f>SUM(P344:P371)</f>
        <v>0</v>
      </c>
      <c r="Q343" s="210"/>
      <c r="R343" s="211">
        <f>SUM(R344:R371)</f>
        <v>43.229453040000003</v>
      </c>
      <c r="S343" s="210"/>
      <c r="T343" s="212">
        <f>SUM(T344:T371)</f>
        <v>0.029760000000000002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3" t="s">
        <v>86</v>
      </c>
      <c r="AT343" s="214" t="s">
        <v>77</v>
      </c>
      <c r="AU343" s="214" t="s">
        <v>86</v>
      </c>
      <c r="AY343" s="213" t="s">
        <v>172</v>
      </c>
      <c r="BK343" s="215">
        <f>SUM(BK344:BK371)</f>
        <v>0</v>
      </c>
    </row>
    <row r="344" s="2" customFormat="1" ht="16.5" customHeight="1">
      <c r="A344" s="37"/>
      <c r="B344" s="38"/>
      <c r="C344" s="218" t="s">
        <v>516</v>
      </c>
      <c r="D344" s="218" t="s">
        <v>174</v>
      </c>
      <c r="E344" s="219" t="s">
        <v>517</v>
      </c>
      <c r="F344" s="220" t="s">
        <v>518</v>
      </c>
      <c r="G344" s="221" t="s">
        <v>221</v>
      </c>
      <c r="H344" s="222">
        <v>9.5999999999999996</v>
      </c>
      <c r="I344" s="223"/>
      <c r="J344" s="224">
        <f>ROUND(I344*H344,2)</f>
        <v>0</v>
      </c>
      <c r="K344" s="220" t="s">
        <v>178</v>
      </c>
      <c r="L344" s="43"/>
      <c r="M344" s="225" t="s">
        <v>1</v>
      </c>
      <c r="N344" s="226" t="s">
        <v>43</v>
      </c>
      <c r="O344" s="90"/>
      <c r="P344" s="227">
        <f>O344*H344</f>
        <v>0</v>
      </c>
      <c r="Q344" s="227">
        <v>0.16850000000000001</v>
      </c>
      <c r="R344" s="227">
        <f>Q344*H344</f>
        <v>1.6176000000000002</v>
      </c>
      <c r="S344" s="227">
        <v>0</v>
      </c>
      <c r="T344" s="228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9" t="s">
        <v>179</v>
      </c>
      <c r="AT344" s="229" t="s">
        <v>174</v>
      </c>
      <c r="AU344" s="229" t="s">
        <v>88</v>
      </c>
      <c r="AY344" s="16" t="s">
        <v>172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6" t="s">
        <v>86</v>
      </c>
      <c r="BK344" s="230">
        <f>ROUND(I344*H344,2)</f>
        <v>0</v>
      </c>
      <c r="BL344" s="16" t="s">
        <v>179</v>
      </c>
      <c r="BM344" s="229" t="s">
        <v>519</v>
      </c>
    </row>
    <row r="345" s="2" customFormat="1">
      <c r="A345" s="37"/>
      <c r="B345" s="38"/>
      <c r="C345" s="39"/>
      <c r="D345" s="231" t="s">
        <v>181</v>
      </c>
      <c r="E345" s="39"/>
      <c r="F345" s="232" t="s">
        <v>520</v>
      </c>
      <c r="G345" s="39"/>
      <c r="H345" s="39"/>
      <c r="I345" s="233"/>
      <c r="J345" s="39"/>
      <c r="K345" s="39"/>
      <c r="L345" s="43"/>
      <c r="M345" s="234"/>
      <c r="N345" s="235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181</v>
      </c>
      <c r="AU345" s="16" t="s">
        <v>88</v>
      </c>
    </row>
    <row r="346" s="2" customFormat="1">
      <c r="A346" s="37"/>
      <c r="B346" s="38"/>
      <c r="C346" s="39"/>
      <c r="D346" s="236" t="s">
        <v>183</v>
      </c>
      <c r="E346" s="39"/>
      <c r="F346" s="237" t="s">
        <v>521</v>
      </c>
      <c r="G346" s="39"/>
      <c r="H346" s="39"/>
      <c r="I346" s="233"/>
      <c r="J346" s="39"/>
      <c r="K346" s="39"/>
      <c r="L346" s="43"/>
      <c r="M346" s="234"/>
      <c r="N346" s="235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183</v>
      </c>
      <c r="AU346" s="16" t="s">
        <v>88</v>
      </c>
    </row>
    <row r="347" s="13" customFormat="1">
      <c r="A347" s="13"/>
      <c r="B347" s="238"/>
      <c r="C347" s="239"/>
      <c r="D347" s="231" t="s">
        <v>185</v>
      </c>
      <c r="E347" s="240" t="s">
        <v>103</v>
      </c>
      <c r="F347" s="241" t="s">
        <v>104</v>
      </c>
      <c r="G347" s="239"/>
      <c r="H347" s="242">
        <v>9.5999999999999996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185</v>
      </c>
      <c r="AU347" s="248" t="s">
        <v>88</v>
      </c>
      <c r="AV347" s="13" t="s">
        <v>88</v>
      </c>
      <c r="AW347" s="13" t="s">
        <v>33</v>
      </c>
      <c r="AX347" s="13" t="s">
        <v>86</v>
      </c>
      <c r="AY347" s="248" t="s">
        <v>172</v>
      </c>
    </row>
    <row r="348" s="2" customFormat="1" ht="16.5" customHeight="1">
      <c r="A348" s="37"/>
      <c r="B348" s="38"/>
      <c r="C348" s="260" t="s">
        <v>522</v>
      </c>
      <c r="D348" s="260" t="s">
        <v>313</v>
      </c>
      <c r="E348" s="261" t="s">
        <v>523</v>
      </c>
      <c r="F348" s="262" t="s">
        <v>524</v>
      </c>
      <c r="G348" s="263" t="s">
        <v>221</v>
      </c>
      <c r="H348" s="264">
        <v>9.7919999999999998</v>
      </c>
      <c r="I348" s="265"/>
      <c r="J348" s="266">
        <f>ROUND(I348*H348,2)</f>
        <v>0</v>
      </c>
      <c r="K348" s="262" t="s">
        <v>178</v>
      </c>
      <c r="L348" s="267"/>
      <c r="M348" s="268" t="s">
        <v>1</v>
      </c>
      <c r="N348" s="269" t="s">
        <v>43</v>
      </c>
      <c r="O348" s="90"/>
      <c r="P348" s="227">
        <f>O348*H348</f>
        <v>0</v>
      </c>
      <c r="Q348" s="227">
        <v>0.048300000000000003</v>
      </c>
      <c r="R348" s="227">
        <f>Q348*H348</f>
        <v>0.47295360000000003</v>
      </c>
      <c r="S348" s="227">
        <v>0</v>
      </c>
      <c r="T348" s="228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9" t="s">
        <v>226</v>
      </c>
      <c r="AT348" s="229" t="s">
        <v>313</v>
      </c>
      <c r="AU348" s="229" t="s">
        <v>88</v>
      </c>
      <c r="AY348" s="16" t="s">
        <v>172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6" t="s">
        <v>86</v>
      </c>
      <c r="BK348" s="230">
        <f>ROUND(I348*H348,2)</f>
        <v>0</v>
      </c>
      <c r="BL348" s="16" t="s">
        <v>179</v>
      </c>
      <c r="BM348" s="229" t="s">
        <v>525</v>
      </c>
    </row>
    <row r="349" s="2" customFormat="1">
      <c r="A349" s="37"/>
      <c r="B349" s="38"/>
      <c r="C349" s="39"/>
      <c r="D349" s="231" t="s">
        <v>181</v>
      </c>
      <c r="E349" s="39"/>
      <c r="F349" s="232" t="s">
        <v>524</v>
      </c>
      <c r="G349" s="39"/>
      <c r="H349" s="39"/>
      <c r="I349" s="233"/>
      <c r="J349" s="39"/>
      <c r="K349" s="39"/>
      <c r="L349" s="43"/>
      <c r="M349" s="234"/>
      <c r="N349" s="235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181</v>
      </c>
      <c r="AU349" s="16" t="s">
        <v>88</v>
      </c>
    </row>
    <row r="350" s="13" customFormat="1">
      <c r="A350" s="13"/>
      <c r="B350" s="238"/>
      <c r="C350" s="239"/>
      <c r="D350" s="231" t="s">
        <v>185</v>
      </c>
      <c r="E350" s="239"/>
      <c r="F350" s="241" t="s">
        <v>526</v>
      </c>
      <c r="G350" s="239"/>
      <c r="H350" s="242">
        <v>9.7919999999999998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8" t="s">
        <v>185</v>
      </c>
      <c r="AU350" s="248" t="s">
        <v>88</v>
      </c>
      <c r="AV350" s="13" t="s">
        <v>88</v>
      </c>
      <c r="AW350" s="13" t="s">
        <v>4</v>
      </c>
      <c r="AX350" s="13" t="s">
        <v>86</v>
      </c>
      <c r="AY350" s="248" t="s">
        <v>172</v>
      </c>
    </row>
    <row r="351" s="2" customFormat="1" ht="16.5" customHeight="1">
      <c r="A351" s="37"/>
      <c r="B351" s="38"/>
      <c r="C351" s="218" t="s">
        <v>527</v>
      </c>
      <c r="D351" s="218" t="s">
        <v>174</v>
      </c>
      <c r="E351" s="219" t="s">
        <v>528</v>
      </c>
      <c r="F351" s="220" t="s">
        <v>529</v>
      </c>
      <c r="G351" s="221" t="s">
        <v>221</v>
      </c>
      <c r="H351" s="222">
        <v>208.09999999999999</v>
      </c>
      <c r="I351" s="223"/>
      <c r="J351" s="224">
        <f>ROUND(I351*H351,2)</f>
        <v>0</v>
      </c>
      <c r="K351" s="220" t="s">
        <v>178</v>
      </c>
      <c r="L351" s="43"/>
      <c r="M351" s="225" t="s">
        <v>1</v>
      </c>
      <c r="N351" s="226" t="s">
        <v>43</v>
      </c>
      <c r="O351" s="90"/>
      <c r="P351" s="227">
        <f>O351*H351</f>
        <v>0</v>
      </c>
      <c r="Q351" s="227">
        <v>0.14041999999999999</v>
      </c>
      <c r="R351" s="227">
        <f>Q351*H351</f>
        <v>29.221401999999998</v>
      </c>
      <c r="S351" s="227">
        <v>0</v>
      </c>
      <c r="T351" s="228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9" t="s">
        <v>179</v>
      </c>
      <c r="AT351" s="229" t="s">
        <v>174</v>
      </c>
      <c r="AU351" s="229" t="s">
        <v>88</v>
      </c>
      <c r="AY351" s="16" t="s">
        <v>172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6" t="s">
        <v>86</v>
      </c>
      <c r="BK351" s="230">
        <f>ROUND(I351*H351,2)</f>
        <v>0</v>
      </c>
      <c r="BL351" s="16" t="s">
        <v>179</v>
      </c>
      <c r="BM351" s="229" t="s">
        <v>530</v>
      </c>
    </row>
    <row r="352" s="2" customFormat="1">
      <c r="A352" s="37"/>
      <c r="B352" s="38"/>
      <c r="C352" s="39"/>
      <c r="D352" s="231" t="s">
        <v>181</v>
      </c>
      <c r="E352" s="39"/>
      <c r="F352" s="232" t="s">
        <v>531</v>
      </c>
      <c r="G352" s="39"/>
      <c r="H352" s="39"/>
      <c r="I352" s="233"/>
      <c r="J352" s="39"/>
      <c r="K352" s="39"/>
      <c r="L352" s="43"/>
      <c r="M352" s="234"/>
      <c r="N352" s="235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181</v>
      </c>
      <c r="AU352" s="16" t="s">
        <v>88</v>
      </c>
    </row>
    <row r="353" s="2" customFormat="1">
      <c r="A353" s="37"/>
      <c r="B353" s="38"/>
      <c r="C353" s="39"/>
      <c r="D353" s="236" t="s">
        <v>183</v>
      </c>
      <c r="E353" s="39"/>
      <c r="F353" s="237" t="s">
        <v>532</v>
      </c>
      <c r="G353" s="39"/>
      <c r="H353" s="39"/>
      <c r="I353" s="233"/>
      <c r="J353" s="39"/>
      <c r="K353" s="39"/>
      <c r="L353" s="43"/>
      <c r="M353" s="234"/>
      <c r="N353" s="235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183</v>
      </c>
      <c r="AU353" s="16" t="s">
        <v>88</v>
      </c>
    </row>
    <row r="354" s="13" customFormat="1">
      <c r="A354" s="13"/>
      <c r="B354" s="238"/>
      <c r="C354" s="239"/>
      <c r="D354" s="231" t="s">
        <v>185</v>
      </c>
      <c r="E354" s="240" t="s">
        <v>106</v>
      </c>
      <c r="F354" s="241" t="s">
        <v>533</v>
      </c>
      <c r="G354" s="239"/>
      <c r="H354" s="242">
        <v>208.09999999999999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185</v>
      </c>
      <c r="AU354" s="248" t="s">
        <v>88</v>
      </c>
      <c r="AV354" s="13" t="s">
        <v>88</v>
      </c>
      <c r="AW354" s="13" t="s">
        <v>33</v>
      </c>
      <c r="AX354" s="13" t="s">
        <v>86</v>
      </c>
      <c r="AY354" s="248" t="s">
        <v>172</v>
      </c>
    </row>
    <row r="355" s="2" customFormat="1" ht="16.5" customHeight="1">
      <c r="A355" s="37"/>
      <c r="B355" s="38"/>
      <c r="C355" s="260" t="s">
        <v>534</v>
      </c>
      <c r="D355" s="260" t="s">
        <v>313</v>
      </c>
      <c r="E355" s="261" t="s">
        <v>535</v>
      </c>
      <c r="F355" s="262" t="s">
        <v>536</v>
      </c>
      <c r="G355" s="263" t="s">
        <v>221</v>
      </c>
      <c r="H355" s="264">
        <v>212.262</v>
      </c>
      <c r="I355" s="265"/>
      <c r="J355" s="266">
        <f>ROUND(I355*H355,2)</f>
        <v>0</v>
      </c>
      <c r="K355" s="262" t="s">
        <v>178</v>
      </c>
      <c r="L355" s="267"/>
      <c r="M355" s="268" t="s">
        <v>1</v>
      </c>
      <c r="N355" s="269" t="s">
        <v>43</v>
      </c>
      <c r="O355" s="90"/>
      <c r="P355" s="227">
        <f>O355*H355</f>
        <v>0</v>
      </c>
      <c r="Q355" s="227">
        <v>0.056120000000000003</v>
      </c>
      <c r="R355" s="227">
        <f>Q355*H355</f>
        <v>11.912143440000001</v>
      </c>
      <c r="S355" s="227">
        <v>0</v>
      </c>
      <c r="T355" s="228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9" t="s">
        <v>226</v>
      </c>
      <c r="AT355" s="229" t="s">
        <v>313</v>
      </c>
      <c r="AU355" s="229" t="s">
        <v>88</v>
      </c>
      <c r="AY355" s="16" t="s">
        <v>172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6" t="s">
        <v>86</v>
      </c>
      <c r="BK355" s="230">
        <f>ROUND(I355*H355,2)</f>
        <v>0</v>
      </c>
      <c r="BL355" s="16" t="s">
        <v>179</v>
      </c>
      <c r="BM355" s="229" t="s">
        <v>537</v>
      </c>
    </row>
    <row r="356" s="2" customFormat="1">
      <c r="A356" s="37"/>
      <c r="B356" s="38"/>
      <c r="C356" s="39"/>
      <c r="D356" s="231" t="s">
        <v>181</v>
      </c>
      <c r="E356" s="39"/>
      <c r="F356" s="232" t="s">
        <v>536</v>
      </c>
      <c r="G356" s="39"/>
      <c r="H356" s="39"/>
      <c r="I356" s="233"/>
      <c r="J356" s="39"/>
      <c r="K356" s="39"/>
      <c r="L356" s="43"/>
      <c r="M356" s="234"/>
      <c r="N356" s="235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181</v>
      </c>
      <c r="AU356" s="16" t="s">
        <v>88</v>
      </c>
    </row>
    <row r="357" s="13" customFormat="1">
      <c r="A357" s="13"/>
      <c r="B357" s="238"/>
      <c r="C357" s="239"/>
      <c r="D357" s="231" t="s">
        <v>185</v>
      </c>
      <c r="E357" s="239"/>
      <c r="F357" s="241" t="s">
        <v>538</v>
      </c>
      <c r="G357" s="239"/>
      <c r="H357" s="242">
        <v>212.262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185</v>
      </c>
      <c r="AU357" s="248" t="s">
        <v>88</v>
      </c>
      <c r="AV357" s="13" t="s">
        <v>88</v>
      </c>
      <c r="AW357" s="13" t="s">
        <v>4</v>
      </c>
      <c r="AX357" s="13" t="s">
        <v>86</v>
      </c>
      <c r="AY357" s="248" t="s">
        <v>172</v>
      </c>
    </row>
    <row r="358" s="2" customFormat="1" ht="21.75" customHeight="1">
      <c r="A358" s="37"/>
      <c r="B358" s="38"/>
      <c r="C358" s="218" t="s">
        <v>539</v>
      </c>
      <c r="D358" s="218" t="s">
        <v>174</v>
      </c>
      <c r="E358" s="219" t="s">
        <v>540</v>
      </c>
      <c r="F358" s="220" t="s">
        <v>541</v>
      </c>
      <c r="G358" s="221" t="s">
        <v>221</v>
      </c>
      <c r="H358" s="222">
        <v>8</v>
      </c>
      <c r="I358" s="223"/>
      <c r="J358" s="224">
        <f>ROUND(I358*H358,2)</f>
        <v>0</v>
      </c>
      <c r="K358" s="220" t="s">
        <v>178</v>
      </c>
      <c r="L358" s="43"/>
      <c r="M358" s="225" t="s">
        <v>1</v>
      </c>
      <c r="N358" s="226" t="s">
        <v>43</v>
      </c>
      <c r="O358" s="90"/>
      <c r="P358" s="227">
        <f>O358*H358</f>
        <v>0</v>
      </c>
      <c r="Q358" s="227">
        <v>0.00060999999999999997</v>
      </c>
      <c r="R358" s="227">
        <f>Q358*H358</f>
        <v>0.0048799999999999998</v>
      </c>
      <c r="S358" s="227">
        <v>0</v>
      </c>
      <c r="T358" s="228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9" t="s">
        <v>179</v>
      </c>
      <c r="AT358" s="229" t="s">
        <v>174</v>
      </c>
      <c r="AU358" s="229" t="s">
        <v>88</v>
      </c>
      <c r="AY358" s="16" t="s">
        <v>172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6" t="s">
        <v>86</v>
      </c>
      <c r="BK358" s="230">
        <f>ROUND(I358*H358,2)</f>
        <v>0</v>
      </c>
      <c r="BL358" s="16" t="s">
        <v>179</v>
      </c>
      <c r="BM358" s="229" t="s">
        <v>542</v>
      </c>
    </row>
    <row r="359" s="2" customFormat="1">
      <c r="A359" s="37"/>
      <c r="B359" s="38"/>
      <c r="C359" s="39"/>
      <c r="D359" s="231" t="s">
        <v>181</v>
      </c>
      <c r="E359" s="39"/>
      <c r="F359" s="232" t="s">
        <v>543</v>
      </c>
      <c r="G359" s="39"/>
      <c r="H359" s="39"/>
      <c r="I359" s="233"/>
      <c r="J359" s="39"/>
      <c r="K359" s="39"/>
      <c r="L359" s="43"/>
      <c r="M359" s="234"/>
      <c r="N359" s="235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181</v>
      </c>
      <c r="AU359" s="16" t="s">
        <v>88</v>
      </c>
    </row>
    <row r="360" s="2" customFormat="1">
      <c r="A360" s="37"/>
      <c r="B360" s="38"/>
      <c r="C360" s="39"/>
      <c r="D360" s="236" t="s">
        <v>183</v>
      </c>
      <c r="E360" s="39"/>
      <c r="F360" s="237" t="s">
        <v>544</v>
      </c>
      <c r="G360" s="39"/>
      <c r="H360" s="39"/>
      <c r="I360" s="233"/>
      <c r="J360" s="39"/>
      <c r="K360" s="39"/>
      <c r="L360" s="43"/>
      <c r="M360" s="234"/>
      <c r="N360" s="235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183</v>
      </c>
      <c r="AU360" s="16" t="s">
        <v>88</v>
      </c>
    </row>
    <row r="361" s="2" customFormat="1" ht="16.5" customHeight="1">
      <c r="A361" s="37"/>
      <c r="B361" s="38"/>
      <c r="C361" s="218" t="s">
        <v>545</v>
      </c>
      <c r="D361" s="218" t="s">
        <v>174</v>
      </c>
      <c r="E361" s="219" t="s">
        <v>546</v>
      </c>
      <c r="F361" s="220" t="s">
        <v>547</v>
      </c>
      <c r="G361" s="221" t="s">
        <v>221</v>
      </c>
      <c r="H361" s="222">
        <v>8</v>
      </c>
      <c r="I361" s="223"/>
      <c r="J361" s="224">
        <f>ROUND(I361*H361,2)</f>
        <v>0</v>
      </c>
      <c r="K361" s="220" t="s">
        <v>178</v>
      </c>
      <c r="L361" s="43"/>
      <c r="M361" s="225" t="s">
        <v>1</v>
      </c>
      <c r="N361" s="226" t="s">
        <v>43</v>
      </c>
      <c r="O361" s="90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9" t="s">
        <v>179</v>
      </c>
      <c r="AT361" s="229" t="s">
        <v>174</v>
      </c>
      <c r="AU361" s="229" t="s">
        <v>88</v>
      </c>
      <c r="AY361" s="16" t="s">
        <v>172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6" t="s">
        <v>86</v>
      </c>
      <c r="BK361" s="230">
        <f>ROUND(I361*H361,2)</f>
        <v>0</v>
      </c>
      <c r="BL361" s="16" t="s">
        <v>179</v>
      </c>
      <c r="BM361" s="229" t="s">
        <v>548</v>
      </c>
    </row>
    <row r="362" s="2" customFormat="1">
      <c r="A362" s="37"/>
      <c r="B362" s="38"/>
      <c r="C362" s="39"/>
      <c r="D362" s="231" t="s">
        <v>181</v>
      </c>
      <c r="E362" s="39"/>
      <c r="F362" s="232" t="s">
        <v>549</v>
      </c>
      <c r="G362" s="39"/>
      <c r="H362" s="39"/>
      <c r="I362" s="233"/>
      <c r="J362" s="39"/>
      <c r="K362" s="39"/>
      <c r="L362" s="43"/>
      <c r="M362" s="234"/>
      <c r="N362" s="235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181</v>
      </c>
      <c r="AU362" s="16" t="s">
        <v>88</v>
      </c>
    </row>
    <row r="363" s="2" customFormat="1">
      <c r="A363" s="37"/>
      <c r="B363" s="38"/>
      <c r="C363" s="39"/>
      <c r="D363" s="236" t="s">
        <v>183</v>
      </c>
      <c r="E363" s="39"/>
      <c r="F363" s="237" t="s">
        <v>550</v>
      </c>
      <c r="G363" s="39"/>
      <c r="H363" s="39"/>
      <c r="I363" s="233"/>
      <c r="J363" s="39"/>
      <c r="K363" s="39"/>
      <c r="L363" s="43"/>
      <c r="M363" s="234"/>
      <c r="N363" s="235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183</v>
      </c>
      <c r="AU363" s="16" t="s">
        <v>88</v>
      </c>
    </row>
    <row r="364" s="2" customFormat="1" ht="16.5" customHeight="1">
      <c r="A364" s="37"/>
      <c r="B364" s="38"/>
      <c r="C364" s="218" t="s">
        <v>551</v>
      </c>
      <c r="D364" s="218" t="s">
        <v>174</v>
      </c>
      <c r="E364" s="219" t="s">
        <v>552</v>
      </c>
      <c r="F364" s="220" t="s">
        <v>553</v>
      </c>
      <c r="G364" s="221" t="s">
        <v>221</v>
      </c>
      <c r="H364" s="222">
        <v>23.699999999999999</v>
      </c>
      <c r="I364" s="223"/>
      <c r="J364" s="224">
        <f>ROUND(I364*H364,2)</f>
        <v>0</v>
      </c>
      <c r="K364" s="220" t="s">
        <v>178</v>
      </c>
      <c r="L364" s="43"/>
      <c r="M364" s="225" t="s">
        <v>1</v>
      </c>
      <c r="N364" s="226" t="s">
        <v>43</v>
      </c>
      <c r="O364" s="90"/>
      <c r="P364" s="227">
        <f>O364*H364</f>
        <v>0</v>
      </c>
      <c r="Q364" s="227">
        <v>2.0000000000000002E-05</v>
      </c>
      <c r="R364" s="227">
        <f>Q364*H364</f>
        <v>0.00047400000000000003</v>
      </c>
      <c r="S364" s="227">
        <v>0</v>
      </c>
      <c r="T364" s="228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9" t="s">
        <v>179</v>
      </c>
      <c r="AT364" s="229" t="s">
        <v>174</v>
      </c>
      <c r="AU364" s="229" t="s">
        <v>88</v>
      </c>
      <c r="AY364" s="16" t="s">
        <v>172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6" t="s">
        <v>86</v>
      </c>
      <c r="BK364" s="230">
        <f>ROUND(I364*H364,2)</f>
        <v>0</v>
      </c>
      <c r="BL364" s="16" t="s">
        <v>179</v>
      </c>
      <c r="BM364" s="229" t="s">
        <v>554</v>
      </c>
    </row>
    <row r="365" s="2" customFormat="1">
      <c r="A365" s="37"/>
      <c r="B365" s="38"/>
      <c r="C365" s="39"/>
      <c r="D365" s="231" t="s">
        <v>181</v>
      </c>
      <c r="E365" s="39"/>
      <c r="F365" s="232" t="s">
        <v>555</v>
      </c>
      <c r="G365" s="39"/>
      <c r="H365" s="39"/>
      <c r="I365" s="233"/>
      <c r="J365" s="39"/>
      <c r="K365" s="39"/>
      <c r="L365" s="43"/>
      <c r="M365" s="234"/>
      <c r="N365" s="235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181</v>
      </c>
      <c r="AU365" s="16" t="s">
        <v>88</v>
      </c>
    </row>
    <row r="366" s="2" customFormat="1">
      <c r="A366" s="37"/>
      <c r="B366" s="38"/>
      <c r="C366" s="39"/>
      <c r="D366" s="236" t="s">
        <v>183</v>
      </c>
      <c r="E366" s="39"/>
      <c r="F366" s="237" t="s">
        <v>556</v>
      </c>
      <c r="G366" s="39"/>
      <c r="H366" s="39"/>
      <c r="I366" s="233"/>
      <c r="J366" s="39"/>
      <c r="K366" s="39"/>
      <c r="L366" s="43"/>
      <c r="M366" s="234"/>
      <c r="N366" s="235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183</v>
      </c>
      <c r="AU366" s="16" t="s">
        <v>88</v>
      </c>
    </row>
    <row r="367" s="13" customFormat="1">
      <c r="A367" s="13"/>
      <c r="B367" s="238"/>
      <c r="C367" s="239"/>
      <c r="D367" s="231" t="s">
        <v>185</v>
      </c>
      <c r="E367" s="240" t="s">
        <v>1</v>
      </c>
      <c r="F367" s="241" t="s">
        <v>557</v>
      </c>
      <c r="G367" s="239"/>
      <c r="H367" s="242">
        <v>23.699999999999999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185</v>
      </c>
      <c r="AU367" s="248" t="s">
        <v>88</v>
      </c>
      <c r="AV367" s="13" t="s">
        <v>88</v>
      </c>
      <c r="AW367" s="13" t="s">
        <v>33</v>
      </c>
      <c r="AX367" s="13" t="s">
        <v>86</v>
      </c>
      <c r="AY367" s="248" t="s">
        <v>172</v>
      </c>
    </row>
    <row r="368" s="2" customFormat="1" ht="16.5" customHeight="1">
      <c r="A368" s="37"/>
      <c r="B368" s="38"/>
      <c r="C368" s="218" t="s">
        <v>558</v>
      </c>
      <c r="D368" s="218" t="s">
        <v>174</v>
      </c>
      <c r="E368" s="219" t="s">
        <v>559</v>
      </c>
      <c r="F368" s="220" t="s">
        <v>560</v>
      </c>
      <c r="G368" s="221" t="s">
        <v>221</v>
      </c>
      <c r="H368" s="222">
        <v>12</v>
      </c>
      <c r="I368" s="223"/>
      <c r="J368" s="224">
        <f>ROUND(I368*H368,2)</f>
        <v>0</v>
      </c>
      <c r="K368" s="220" t="s">
        <v>178</v>
      </c>
      <c r="L368" s="43"/>
      <c r="M368" s="225" t="s">
        <v>1</v>
      </c>
      <c r="N368" s="226" t="s">
        <v>43</v>
      </c>
      <c r="O368" s="90"/>
      <c r="P368" s="227">
        <f>O368*H368</f>
        <v>0</v>
      </c>
      <c r="Q368" s="227">
        <v>0</v>
      </c>
      <c r="R368" s="227">
        <f>Q368*H368</f>
        <v>0</v>
      </c>
      <c r="S368" s="227">
        <v>0.00248</v>
      </c>
      <c r="T368" s="228">
        <f>S368*H368</f>
        <v>0.029760000000000002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9" t="s">
        <v>179</v>
      </c>
      <c r="AT368" s="229" t="s">
        <v>174</v>
      </c>
      <c r="AU368" s="229" t="s">
        <v>88</v>
      </c>
      <c r="AY368" s="16" t="s">
        <v>172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6" t="s">
        <v>86</v>
      </c>
      <c r="BK368" s="230">
        <f>ROUND(I368*H368,2)</f>
        <v>0</v>
      </c>
      <c r="BL368" s="16" t="s">
        <v>179</v>
      </c>
      <c r="BM368" s="229" t="s">
        <v>561</v>
      </c>
    </row>
    <row r="369" s="2" customFormat="1">
      <c r="A369" s="37"/>
      <c r="B369" s="38"/>
      <c r="C369" s="39"/>
      <c r="D369" s="231" t="s">
        <v>181</v>
      </c>
      <c r="E369" s="39"/>
      <c r="F369" s="232" t="s">
        <v>562</v>
      </c>
      <c r="G369" s="39"/>
      <c r="H369" s="39"/>
      <c r="I369" s="233"/>
      <c r="J369" s="39"/>
      <c r="K369" s="39"/>
      <c r="L369" s="43"/>
      <c r="M369" s="234"/>
      <c r="N369" s="235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181</v>
      </c>
      <c r="AU369" s="16" t="s">
        <v>88</v>
      </c>
    </row>
    <row r="370" s="2" customFormat="1">
      <c r="A370" s="37"/>
      <c r="B370" s="38"/>
      <c r="C370" s="39"/>
      <c r="D370" s="236" t="s">
        <v>183</v>
      </c>
      <c r="E370" s="39"/>
      <c r="F370" s="237" t="s">
        <v>563</v>
      </c>
      <c r="G370" s="39"/>
      <c r="H370" s="39"/>
      <c r="I370" s="233"/>
      <c r="J370" s="39"/>
      <c r="K370" s="39"/>
      <c r="L370" s="43"/>
      <c r="M370" s="234"/>
      <c r="N370" s="235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183</v>
      </c>
      <c r="AU370" s="16" t="s">
        <v>88</v>
      </c>
    </row>
    <row r="371" s="13" customFormat="1">
      <c r="A371" s="13"/>
      <c r="B371" s="238"/>
      <c r="C371" s="239"/>
      <c r="D371" s="231" t="s">
        <v>185</v>
      </c>
      <c r="E371" s="240" t="s">
        <v>1</v>
      </c>
      <c r="F371" s="241" t="s">
        <v>564</v>
      </c>
      <c r="G371" s="239"/>
      <c r="H371" s="242">
        <v>12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8" t="s">
        <v>185</v>
      </c>
      <c r="AU371" s="248" t="s">
        <v>88</v>
      </c>
      <c r="AV371" s="13" t="s">
        <v>88</v>
      </c>
      <c r="AW371" s="13" t="s">
        <v>33</v>
      </c>
      <c r="AX371" s="13" t="s">
        <v>86</v>
      </c>
      <c r="AY371" s="248" t="s">
        <v>172</v>
      </c>
    </row>
    <row r="372" s="12" customFormat="1" ht="22.8" customHeight="1">
      <c r="A372" s="12"/>
      <c r="B372" s="202"/>
      <c r="C372" s="203"/>
      <c r="D372" s="204" t="s">
        <v>77</v>
      </c>
      <c r="E372" s="216" t="s">
        <v>565</v>
      </c>
      <c r="F372" s="216" t="s">
        <v>566</v>
      </c>
      <c r="G372" s="203"/>
      <c r="H372" s="203"/>
      <c r="I372" s="206"/>
      <c r="J372" s="217">
        <f>BK372</f>
        <v>0</v>
      </c>
      <c r="K372" s="203"/>
      <c r="L372" s="208"/>
      <c r="M372" s="209"/>
      <c r="N372" s="210"/>
      <c r="O372" s="210"/>
      <c r="P372" s="211">
        <f>SUM(P373:P405)</f>
        <v>0</v>
      </c>
      <c r="Q372" s="210"/>
      <c r="R372" s="211">
        <f>SUM(R373:R405)</f>
        <v>0</v>
      </c>
      <c r="S372" s="210"/>
      <c r="T372" s="212">
        <f>SUM(T373:T405)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3" t="s">
        <v>86</v>
      </c>
      <c r="AT372" s="214" t="s">
        <v>77</v>
      </c>
      <c r="AU372" s="214" t="s">
        <v>86</v>
      </c>
      <c r="AY372" s="213" t="s">
        <v>172</v>
      </c>
      <c r="BK372" s="215">
        <f>SUM(BK373:BK405)</f>
        <v>0</v>
      </c>
    </row>
    <row r="373" s="2" customFormat="1" ht="16.5" customHeight="1">
      <c r="A373" s="37"/>
      <c r="B373" s="38"/>
      <c r="C373" s="218" t="s">
        <v>567</v>
      </c>
      <c r="D373" s="218" t="s">
        <v>174</v>
      </c>
      <c r="E373" s="219" t="s">
        <v>568</v>
      </c>
      <c r="F373" s="220" t="s">
        <v>569</v>
      </c>
      <c r="G373" s="221" t="s">
        <v>295</v>
      </c>
      <c r="H373" s="222">
        <v>212.25899999999999</v>
      </c>
      <c r="I373" s="223"/>
      <c r="J373" s="224">
        <f>ROUND(I373*H373,2)</f>
        <v>0</v>
      </c>
      <c r="K373" s="220" t="s">
        <v>178</v>
      </c>
      <c r="L373" s="43"/>
      <c r="M373" s="225" t="s">
        <v>1</v>
      </c>
      <c r="N373" s="226" t="s">
        <v>43</v>
      </c>
      <c r="O373" s="90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9" t="s">
        <v>179</v>
      </c>
      <c r="AT373" s="229" t="s">
        <v>174</v>
      </c>
      <c r="AU373" s="229" t="s">
        <v>88</v>
      </c>
      <c r="AY373" s="16" t="s">
        <v>172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6" t="s">
        <v>86</v>
      </c>
      <c r="BK373" s="230">
        <f>ROUND(I373*H373,2)</f>
        <v>0</v>
      </c>
      <c r="BL373" s="16" t="s">
        <v>179</v>
      </c>
      <c r="BM373" s="229" t="s">
        <v>570</v>
      </c>
    </row>
    <row r="374" s="2" customFormat="1">
      <c r="A374" s="37"/>
      <c r="B374" s="38"/>
      <c r="C374" s="39"/>
      <c r="D374" s="231" t="s">
        <v>181</v>
      </c>
      <c r="E374" s="39"/>
      <c r="F374" s="232" t="s">
        <v>571</v>
      </c>
      <c r="G374" s="39"/>
      <c r="H374" s="39"/>
      <c r="I374" s="233"/>
      <c r="J374" s="39"/>
      <c r="K374" s="39"/>
      <c r="L374" s="43"/>
      <c r="M374" s="234"/>
      <c r="N374" s="235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181</v>
      </c>
      <c r="AU374" s="16" t="s">
        <v>88</v>
      </c>
    </row>
    <row r="375" s="2" customFormat="1">
      <c r="A375" s="37"/>
      <c r="B375" s="38"/>
      <c r="C375" s="39"/>
      <c r="D375" s="236" t="s">
        <v>183</v>
      </c>
      <c r="E375" s="39"/>
      <c r="F375" s="237" t="s">
        <v>572</v>
      </c>
      <c r="G375" s="39"/>
      <c r="H375" s="39"/>
      <c r="I375" s="233"/>
      <c r="J375" s="39"/>
      <c r="K375" s="39"/>
      <c r="L375" s="43"/>
      <c r="M375" s="234"/>
      <c r="N375" s="235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183</v>
      </c>
      <c r="AU375" s="16" t="s">
        <v>88</v>
      </c>
    </row>
    <row r="376" s="13" customFormat="1">
      <c r="A376" s="13"/>
      <c r="B376" s="238"/>
      <c r="C376" s="239"/>
      <c r="D376" s="231" t="s">
        <v>185</v>
      </c>
      <c r="E376" s="240" t="s">
        <v>140</v>
      </c>
      <c r="F376" s="241" t="s">
        <v>573</v>
      </c>
      <c r="G376" s="239"/>
      <c r="H376" s="242">
        <v>212.25899999999999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185</v>
      </c>
      <c r="AU376" s="248" t="s">
        <v>88</v>
      </c>
      <c r="AV376" s="13" t="s">
        <v>88</v>
      </c>
      <c r="AW376" s="13" t="s">
        <v>33</v>
      </c>
      <c r="AX376" s="13" t="s">
        <v>86</v>
      </c>
      <c r="AY376" s="248" t="s">
        <v>172</v>
      </c>
    </row>
    <row r="377" s="2" customFormat="1" ht="16.5" customHeight="1">
      <c r="A377" s="37"/>
      <c r="B377" s="38"/>
      <c r="C377" s="218" t="s">
        <v>574</v>
      </c>
      <c r="D377" s="218" t="s">
        <v>174</v>
      </c>
      <c r="E377" s="219" t="s">
        <v>575</v>
      </c>
      <c r="F377" s="220" t="s">
        <v>576</v>
      </c>
      <c r="G377" s="221" t="s">
        <v>295</v>
      </c>
      <c r="H377" s="222">
        <v>1087.6949999999999</v>
      </c>
      <c r="I377" s="223"/>
      <c r="J377" s="224">
        <f>ROUND(I377*H377,2)</f>
        <v>0</v>
      </c>
      <c r="K377" s="220" t="s">
        <v>178</v>
      </c>
      <c r="L377" s="43"/>
      <c r="M377" s="225" t="s">
        <v>1</v>
      </c>
      <c r="N377" s="226" t="s">
        <v>43</v>
      </c>
      <c r="O377" s="90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9" t="s">
        <v>179</v>
      </c>
      <c r="AT377" s="229" t="s">
        <v>174</v>
      </c>
      <c r="AU377" s="229" t="s">
        <v>88</v>
      </c>
      <c r="AY377" s="16" t="s">
        <v>172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6" t="s">
        <v>86</v>
      </c>
      <c r="BK377" s="230">
        <f>ROUND(I377*H377,2)</f>
        <v>0</v>
      </c>
      <c r="BL377" s="16" t="s">
        <v>179</v>
      </c>
      <c r="BM377" s="229" t="s">
        <v>577</v>
      </c>
    </row>
    <row r="378" s="2" customFormat="1">
      <c r="A378" s="37"/>
      <c r="B378" s="38"/>
      <c r="C378" s="39"/>
      <c r="D378" s="231" t="s">
        <v>181</v>
      </c>
      <c r="E378" s="39"/>
      <c r="F378" s="232" t="s">
        <v>578</v>
      </c>
      <c r="G378" s="39"/>
      <c r="H378" s="39"/>
      <c r="I378" s="233"/>
      <c r="J378" s="39"/>
      <c r="K378" s="39"/>
      <c r="L378" s="43"/>
      <c r="M378" s="234"/>
      <c r="N378" s="235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181</v>
      </c>
      <c r="AU378" s="16" t="s">
        <v>88</v>
      </c>
    </row>
    <row r="379" s="2" customFormat="1">
      <c r="A379" s="37"/>
      <c r="B379" s="38"/>
      <c r="C379" s="39"/>
      <c r="D379" s="236" t="s">
        <v>183</v>
      </c>
      <c r="E379" s="39"/>
      <c r="F379" s="237" t="s">
        <v>579</v>
      </c>
      <c r="G379" s="39"/>
      <c r="H379" s="39"/>
      <c r="I379" s="233"/>
      <c r="J379" s="39"/>
      <c r="K379" s="39"/>
      <c r="L379" s="43"/>
      <c r="M379" s="234"/>
      <c r="N379" s="235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183</v>
      </c>
      <c r="AU379" s="16" t="s">
        <v>88</v>
      </c>
    </row>
    <row r="380" s="13" customFormat="1">
      <c r="A380" s="13"/>
      <c r="B380" s="238"/>
      <c r="C380" s="239"/>
      <c r="D380" s="231" t="s">
        <v>185</v>
      </c>
      <c r="E380" s="240" t="s">
        <v>1</v>
      </c>
      <c r="F380" s="241" t="s">
        <v>580</v>
      </c>
      <c r="G380" s="239"/>
      <c r="H380" s="242">
        <v>1061.2950000000001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8" t="s">
        <v>185</v>
      </c>
      <c r="AU380" s="248" t="s">
        <v>88</v>
      </c>
      <c r="AV380" s="13" t="s">
        <v>88</v>
      </c>
      <c r="AW380" s="13" t="s">
        <v>33</v>
      </c>
      <c r="AX380" s="13" t="s">
        <v>78</v>
      </c>
      <c r="AY380" s="248" t="s">
        <v>172</v>
      </c>
    </row>
    <row r="381" s="13" customFormat="1">
      <c r="A381" s="13"/>
      <c r="B381" s="238"/>
      <c r="C381" s="239"/>
      <c r="D381" s="231" t="s">
        <v>185</v>
      </c>
      <c r="E381" s="240" t="s">
        <v>1</v>
      </c>
      <c r="F381" s="241" t="s">
        <v>581</v>
      </c>
      <c r="G381" s="239"/>
      <c r="H381" s="242">
        <v>26.399999999999999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185</v>
      </c>
      <c r="AU381" s="248" t="s">
        <v>88</v>
      </c>
      <c r="AV381" s="13" t="s">
        <v>88</v>
      </c>
      <c r="AW381" s="13" t="s">
        <v>33</v>
      </c>
      <c r="AX381" s="13" t="s">
        <v>78</v>
      </c>
      <c r="AY381" s="248" t="s">
        <v>172</v>
      </c>
    </row>
    <row r="382" s="14" customFormat="1">
      <c r="A382" s="14"/>
      <c r="B382" s="249"/>
      <c r="C382" s="250"/>
      <c r="D382" s="231" t="s">
        <v>185</v>
      </c>
      <c r="E382" s="251" t="s">
        <v>1</v>
      </c>
      <c r="F382" s="252" t="s">
        <v>206</v>
      </c>
      <c r="G382" s="250"/>
      <c r="H382" s="253">
        <v>1087.6949999999999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185</v>
      </c>
      <c r="AU382" s="259" t="s">
        <v>88</v>
      </c>
      <c r="AV382" s="14" t="s">
        <v>179</v>
      </c>
      <c r="AW382" s="14" t="s">
        <v>33</v>
      </c>
      <c r="AX382" s="14" t="s">
        <v>86</v>
      </c>
      <c r="AY382" s="259" t="s">
        <v>172</v>
      </c>
    </row>
    <row r="383" s="2" customFormat="1" ht="16.5" customHeight="1">
      <c r="A383" s="37"/>
      <c r="B383" s="38"/>
      <c r="C383" s="218" t="s">
        <v>582</v>
      </c>
      <c r="D383" s="218" t="s">
        <v>174</v>
      </c>
      <c r="E383" s="219" t="s">
        <v>583</v>
      </c>
      <c r="F383" s="220" t="s">
        <v>584</v>
      </c>
      <c r="G383" s="221" t="s">
        <v>295</v>
      </c>
      <c r="H383" s="222">
        <v>0.029999999999999999</v>
      </c>
      <c r="I383" s="223"/>
      <c r="J383" s="224">
        <f>ROUND(I383*H383,2)</f>
        <v>0</v>
      </c>
      <c r="K383" s="220" t="s">
        <v>178</v>
      </c>
      <c r="L383" s="43"/>
      <c r="M383" s="225" t="s">
        <v>1</v>
      </c>
      <c r="N383" s="226" t="s">
        <v>43</v>
      </c>
      <c r="O383" s="90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9" t="s">
        <v>179</v>
      </c>
      <c r="AT383" s="229" t="s">
        <v>174</v>
      </c>
      <c r="AU383" s="229" t="s">
        <v>88</v>
      </c>
      <c r="AY383" s="16" t="s">
        <v>172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6" t="s">
        <v>86</v>
      </c>
      <c r="BK383" s="230">
        <f>ROUND(I383*H383,2)</f>
        <v>0</v>
      </c>
      <c r="BL383" s="16" t="s">
        <v>179</v>
      </c>
      <c r="BM383" s="229" t="s">
        <v>585</v>
      </c>
    </row>
    <row r="384" s="2" customFormat="1">
      <c r="A384" s="37"/>
      <c r="B384" s="38"/>
      <c r="C384" s="39"/>
      <c r="D384" s="231" t="s">
        <v>181</v>
      </c>
      <c r="E384" s="39"/>
      <c r="F384" s="232" t="s">
        <v>586</v>
      </c>
      <c r="G384" s="39"/>
      <c r="H384" s="39"/>
      <c r="I384" s="233"/>
      <c r="J384" s="39"/>
      <c r="K384" s="39"/>
      <c r="L384" s="43"/>
      <c r="M384" s="234"/>
      <c r="N384" s="235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181</v>
      </c>
      <c r="AU384" s="16" t="s">
        <v>88</v>
      </c>
    </row>
    <row r="385" s="2" customFormat="1">
      <c r="A385" s="37"/>
      <c r="B385" s="38"/>
      <c r="C385" s="39"/>
      <c r="D385" s="236" t="s">
        <v>183</v>
      </c>
      <c r="E385" s="39"/>
      <c r="F385" s="237" t="s">
        <v>587</v>
      </c>
      <c r="G385" s="39"/>
      <c r="H385" s="39"/>
      <c r="I385" s="233"/>
      <c r="J385" s="39"/>
      <c r="K385" s="39"/>
      <c r="L385" s="43"/>
      <c r="M385" s="234"/>
      <c r="N385" s="235"/>
      <c r="O385" s="90"/>
      <c r="P385" s="90"/>
      <c r="Q385" s="90"/>
      <c r="R385" s="90"/>
      <c r="S385" s="90"/>
      <c r="T385" s="91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183</v>
      </c>
      <c r="AU385" s="16" t="s">
        <v>88</v>
      </c>
    </row>
    <row r="386" s="2" customFormat="1" ht="16.5" customHeight="1">
      <c r="A386" s="37"/>
      <c r="B386" s="38"/>
      <c r="C386" s="218" t="s">
        <v>588</v>
      </c>
      <c r="D386" s="218" t="s">
        <v>174</v>
      </c>
      <c r="E386" s="219" t="s">
        <v>589</v>
      </c>
      <c r="F386" s="220" t="s">
        <v>590</v>
      </c>
      <c r="G386" s="221" t="s">
        <v>295</v>
      </c>
      <c r="H386" s="222">
        <v>0.14999999999999999</v>
      </c>
      <c r="I386" s="223"/>
      <c r="J386" s="224">
        <f>ROUND(I386*H386,2)</f>
        <v>0</v>
      </c>
      <c r="K386" s="220" t="s">
        <v>178</v>
      </c>
      <c r="L386" s="43"/>
      <c r="M386" s="225" t="s">
        <v>1</v>
      </c>
      <c r="N386" s="226" t="s">
        <v>43</v>
      </c>
      <c r="O386" s="90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9" t="s">
        <v>179</v>
      </c>
      <c r="AT386" s="229" t="s">
        <v>174</v>
      </c>
      <c r="AU386" s="229" t="s">
        <v>88</v>
      </c>
      <c r="AY386" s="16" t="s">
        <v>172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6" t="s">
        <v>86</v>
      </c>
      <c r="BK386" s="230">
        <f>ROUND(I386*H386,2)</f>
        <v>0</v>
      </c>
      <c r="BL386" s="16" t="s">
        <v>179</v>
      </c>
      <c r="BM386" s="229" t="s">
        <v>591</v>
      </c>
    </row>
    <row r="387" s="2" customFormat="1">
      <c r="A387" s="37"/>
      <c r="B387" s="38"/>
      <c r="C387" s="39"/>
      <c r="D387" s="231" t="s">
        <v>181</v>
      </c>
      <c r="E387" s="39"/>
      <c r="F387" s="232" t="s">
        <v>592</v>
      </c>
      <c r="G387" s="39"/>
      <c r="H387" s="39"/>
      <c r="I387" s="233"/>
      <c r="J387" s="39"/>
      <c r="K387" s="39"/>
      <c r="L387" s="43"/>
      <c r="M387" s="234"/>
      <c r="N387" s="235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181</v>
      </c>
      <c r="AU387" s="16" t="s">
        <v>88</v>
      </c>
    </row>
    <row r="388" s="2" customFormat="1">
      <c r="A388" s="37"/>
      <c r="B388" s="38"/>
      <c r="C388" s="39"/>
      <c r="D388" s="236" t="s">
        <v>183</v>
      </c>
      <c r="E388" s="39"/>
      <c r="F388" s="237" t="s">
        <v>593</v>
      </c>
      <c r="G388" s="39"/>
      <c r="H388" s="39"/>
      <c r="I388" s="233"/>
      <c r="J388" s="39"/>
      <c r="K388" s="39"/>
      <c r="L388" s="43"/>
      <c r="M388" s="234"/>
      <c r="N388" s="235"/>
      <c r="O388" s="90"/>
      <c r="P388" s="90"/>
      <c r="Q388" s="90"/>
      <c r="R388" s="90"/>
      <c r="S388" s="90"/>
      <c r="T388" s="91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183</v>
      </c>
      <c r="AU388" s="16" t="s">
        <v>88</v>
      </c>
    </row>
    <row r="389" s="13" customFormat="1">
      <c r="A389" s="13"/>
      <c r="B389" s="238"/>
      <c r="C389" s="239"/>
      <c r="D389" s="231" t="s">
        <v>185</v>
      </c>
      <c r="E389" s="240" t="s">
        <v>1</v>
      </c>
      <c r="F389" s="241" t="s">
        <v>594</v>
      </c>
      <c r="G389" s="239"/>
      <c r="H389" s="242">
        <v>0.14999999999999999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8" t="s">
        <v>185</v>
      </c>
      <c r="AU389" s="248" t="s">
        <v>88</v>
      </c>
      <c r="AV389" s="13" t="s">
        <v>88</v>
      </c>
      <c r="AW389" s="13" t="s">
        <v>33</v>
      </c>
      <c r="AX389" s="13" t="s">
        <v>86</v>
      </c>
      <c r="AY389" s="248" t="s">
        <v>172</v>
      </c>
    </row>
    <row r="390" s="2" customFormat="1" ht="16.5" customHeight="1">
      <c r="A390" s="37"/>
      <c r="B390" s="38"/>
      <c r="C390" s="218" t="s">
        <v>595</v>
      </c>
      <c r="D390" s="218" t="s">
        <v>174</v>
      </c>
      <c r="E390" s="219" t="s">
        <v>596</v>
      </c>
      <c r="F390" s="220" t="s">
        <v>597</v>
      </c>
      <c r="G390" s="221" t="s">
        <v>295</v>
      </c>
      <c r="H390" s="222">
        <v>0.029999999999999999</v>
      </c>
      <c r="I390" s="223"/>
      <c r="J390" s="224">
        <f>ROUND(I390*H390,2)</f>
        <v>0</v>
      </c>
      <c r="K390" s="220" t="s">
        <v>178</v>
      </c>
      <c r="L390" s="43"/>
      <c r="M390" s="225" t="s">
        <v>1</v>
      </c>
      <c r="N390" s="226" t="s">
        <v>43</v>
      </c>
      <c r="O390" s="90"/>
      <c r="P390" s="227">
        <f>O390*H390</f>
        <v>0</v>
      </c>
      <c r="Q390" s="227">
        <v>0</v>
      </c>
      <c r="R390" s="227">
        <f>Q390*H390</f>
        <v>0</v>
      </c>
      <c r="S390" s="227">
        <v>0</v>
      </c>
      <c r="T390" s="228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9" t="s">
        <v>179</v>
      </c>
      <c r="AT390" s="229" t="s">
        <v>174</v>
      </c>
      <c r="AU390" s="229" t="s">
        <v>88</v>
      </c>
      <c r="AY390" s="16" t="s">
        <v>172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6" t="s">
        <v>86</v>
      </c>
      <c r="BK390" s="230">
        <f>ROUND(I390*H390,2)</f>
        <v>0</v>
      </c>
      <c r="BL390" s="16" t="s">
        <v>179</v>
      </c>
      <c r="BM390" s="229" t="s">
        <v>598</v>
      </c>
    </row>
    <row r="391" s="2" customFormat="1">
      <c r="A391" s="37"/>
      <c r="B391" s="38"/>
      <c r="C391" s="39"/>
      <c r="D391" s="231" t="s">
        <v>181</v>
      </c>
      <c r="E391" s="39"/>
      <c r="F391" s="232" t="s">
        <v>599</v>
      </c>
      <c r="G391" s="39"/>
      <c r="H391" s="39"/>
      <c r="I391" s="233"/>
      <c r="J391" s="39"/>
      <c r="K391" s="39"/>
      <c r="L391" s="43"/>
      <c r="M391" s="234"/>
      <c r="N391" s="235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181</v>
      </c>
      <c r="AU391" s="16" t="s">
        <v>88</v>
      </c>
    </row>
    <row r="392" s="2" customFormat="1">
      <c r="A392" s="37"/>
      <c r="B392" s="38"/>
      <c r="C392" s="39"/>
      <c r="D392" s="236" t="s">
        <v>183</v>
      </c>
      <c r="E392" s="39"/>
      <c r="F392" s="237" t="s">
        <v>600</v>
      </c>
      <c r="G392" s="39"/>
      <c r="H392" s="39"/>
      <c r="I392" s="233"/>
      <c r="J392" s="39"/>
      <c r="K392" s="39"/>
      <c r="L392" s="43"/>
      <c r="M392" s="234"/>
      <c r="N392" s="235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183</v>
      </c>
      <c r="AU392" s="16" t="s">
        <v>88</v>
      </c>
    </row>
    <row r="393" s="2" customFormat="1" ht="21.75" customHeight="1">
      <c r="A393" s="37"/>
      <c r="B393" s="38"/>
      <c r="C393" s="218" t="s">
        <v>601</v>
      </c>
      <c r="D393" s="218" t="s">
        <v>174</v>
      </c>
      <c r="E393" s="219" t="s">
        <v>602</v>
      </c>
      <c r="F393" s="220" t="s">
        <v>603</v>
      </c>
      <c r="G393" s="221" t="s">
        <v>295</v>
      </c>
      <c r="H393" s="222">
        <v>100.22799999999999</v>
      </c>
      <c r="I393" s="223"/>
      <c r="J393" s="224">
        <f>ROUND(I393*H393,2)</f>
        <v>0</v>
      </c>
      <c r="K393" s="220" t="s">
        <v>178</v>
      </c>
      <c r="L393" s="43"/>
      <c r="M393" s="225" t="s">
        <v>1</v>
      </c>
      <c r="N393" s="226" t="s">
        <v>43</v>
      </c>
      <c r="O393" s="90"/>
      <c r="P393" s="227">
        <f>O393*H393</f>
        <v>0</v>
      </c>
      <c r="Q393" s="227">
        <v>0</v>
      </c>
      <c r="R393" s="227">
        <f>Q393*H393</f>
        <v>0</v>
      </c>
      <c r="S393" s="227">
        <v>0</v>
      </c>
      <c r="T393" s="228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9" t="s">
        <v>179</v>
      </c>
      <c r="AT393" s="229" t="s">
        <v>174</v>
      </c>
      <c r="AU393" s="229" t="s">
        <v>88</v>
      </c>
      <c r="AY393" s="16" t="s">
        <v>172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6" t="s">
        <v>86</v>
      </c>
      <c r="BK393" s="230">
        <f>ROUND(I393*H393,2)</f>
        <v>0</v>
      </c>
      <c r="BL393" s="16" t="s">
        <v>179</v>
      </c>
      <c r="BM393" s="229" t="s">
        <v>604</v>
      </c>
    </row>
    <row r="394" s="2" customFormat="1">
      <c r="A394" s="37"/>
      <c r="B394" s="38"/>
      <c r="C394" s="39"/>
      <c r="D394" s="231" t="s">
        <v>181</v>
      </c>
      <c r="E394" s="39"/>
      <c r="F394" s="232" t="s">
        <v>605</v>
      </c>
      <c r="G394" s="39"/>
      <c r="H394" s="39"/>
      <c r="I394" s="233"/>
      <c r="J394" s="39"/>
      <c r="K394" s="39"/>
      <c r="L394" s="43"/>
      <c r="M394" s="234"/>
      <c r="N394" s="235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181</v>
      </c>
      <c r="AU394" s="16" t="s">
        <v>88</v>
      </c>
    </row>
    <row r="395" s="2" customFormat="1">
      <c r="A395" s="37"/>
      <c r="B395" s="38"/>
      <c r="C395" s="39"/>
      <c r="D395" s="236" t="s">
        <v>183</v>
      </c>
      <c r="E395" s="39"/>
      <c r="F395" s="237" t="s">
        <v>606</v>
      </c>
      <c r="G395" s="39"/>
      <c r="H395" s="39"/>
      <c r="I395" s="233"/>
      <c r="J395" s="39"/>
      <c r="K395" s="39"/>
      <c r="L395" s="43"/>
      <c r="M395" s="234"/>
      <c r="N395" s="235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183</v>
      </c>
      <c r="AU395" s="16" t="s">
        <v>88</v>
      </c>
    </row>
    <row r="396" s="2" customFormat="1">
      <c r="A396" s="37"/>
      <c r="B396" s="38"/>
      <c r="C396" s="39"/>
      <c r="D396" s="231" t="s">
        <v>382</v>
      </c>
      <c r="E396" s="39"/>
      <c r="F396" s="270" t="s">
        <v>607</v>
      </c>
      <c r="G396" s="39"/>
      <c r="H396" s="39"/>
      <c r="I396" s="233"/>
      <c r="J396" s="39"/>
      <c r="K396" s="39"/>
      <c r="L396" s="43"/>
      <c r="M396" s="234"/>
      <c r="N396" s="235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382</v>
      </c>
      <c r="AU396" s="16" t="s">
        <v>88</v>
      </c>
    </row>
    <row r="397" s="13" customFormat="1">
      <c r="A397" s="13"/>
      <c r="B397" s="238"/>
      <c r="C397" s="239"/>
      <c r="D397" s="231" t="s">
        <v>185</v>
      </c>
      <c r="E397" s="240" t="s">
        <v>608</v>
      </c>
      <c r="F397" s="241" t="s">
        <v>609</v>
      </c>
      <c r="G397" s="239"/>
      <c r="H397" s="242">
        <v>100.22799999999999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185</v>
      </c>
      <c r="AU397" s="248" t="s">
        <v>88</v>
      </c>
      <c r="AV397" s="13" t="s">
        <v>88</v>
      </c>
      <c r="AW397" s="13" t="s">
        <v>33</v>
      </c>
      <c r="AX397" s="13" t="s">
        <v>86</v>
      </c>
      <c r="AY397" s="248" t="s">
        <v>172</v>
      </c>
    </row>
    <row r="398" s="2" customFormat="1" ht="16.5" customHeight="1">
      <c r="A398" s="37"/>
      <c r="B398" s="38"/>
      <c r="C398" s="218" t="s">
        <v>610</v>
      </c>
      <c r="D398" s="218" t="s">
        <v>174</v>
      </c>
      <c r="E398" s="219" t="s">
        <v>611</v>
      </c>
      <c r="F398" s="220" t="s">
        <v>294</v>
      </c>
      <c r="G398" s="221" t="s">
        <v>295</v>
      </c>
      <c r="H398" s="222">
        <v>110.712</v>
      </c>
      <c r="I398" s="223"/>
      <c r="J398" s="224">
        <f>ROUND(I398*H398,2)</f>
        <v>0</v>
      </c>
      <c r="K398" s="220" t="s">
        <v>178</v>
      </c>
      <c r="L398" s="43"/>
      <c r="M398" s="225" t="s">
        <v>1</v>
      </c>
      <c r="N398" s="226" t="s">
        <v>43</v>
      </c>
      <c r="O398" s="90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9" t="s">
        <v>179</v>
      </c>
      <c r="AT398" s="229" t="s">
        <v>174</v>
      </c>
      <c r="AU398" s="229" t="s">
        <v>88</v>
      </c>
      <c r="AY398" s="16" t="s">
        <v>172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6" t="s">
        <v>86</v>
      </c>
      <c r="BK398" s="230">
        <f>ROUND(I398*H398,2)</f>
        <v>0</v>
      </c>
      <c r="BL398" s="16" t="s">
        <v>179</v>
      </c>
      <c r="BM398" s="229" t="s">
        <v>612</v>
      </c>
    </row>
    <row r="399" s="2" customFormat="1">
      <c r="A399" s="37"/>
      <c r="B399" s="38"/>
      <c r="C399" s="39"/>
      <c r="D399" s="231" t="s">
        <v>181</v>
      </c>
      <c r="E399" s="39"/>
      <c r="F399" s="232" t="s">
        <v>613</v>
      </c>
      <c r="G399" s="39"/>
      <c r="H399" s="39"/>
      <c r="I399" s="233"/>
      <c r="J399" s="39"/>
      <c r="K399" s="39"/>
      <c r="L399" s="43"/>
      <c r="M399" s="234"/>
      <c r="N399" s="235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181</v>
      </c>
      <c r="AU399" s="16" t="s">
        <v>88</v>
      </c>
    </row>
    <row r="400" s="2" customFormat="1">
      <c r="A400" s="37"/>
      <c r="B400" s="38"/>
      <c r="C400" s="39"/>
      <c r="D400" s="236" t="s">
        <v>183</v>
      </c>
      <c r="E400" s="39"/>
      <c r="F400" s="237" t="s">
        <v>614</v>
      </c>
      <c r="G400" s="39"/>
      <c r="H400" s="39"/>
      <c r="I400" s="233"/>
      <c r="J400" s="39"/>
      <c r="K400" s="39"/>
      <c r="L400" s="43"/>
      <c r="M400" s="234"/>
      <c r="N400" s="235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183</v>
      </c>
      <c r="AU400" s="16" t="s">
        <v>88</v>
      </c>
    </row>
    <row r="401" s="13" customFormat="1">
      <c r="A401" s="13"/>
      <c r="B401" s="238"/>
      <c r="C401" s="239"/>
      <c r="D401" s="231" t="s">
        <v>185</v>
      </c>
      <c r="E401" s="240" t="s">
        <v>615</v>
      </c>
      <c r="F401" s="241" t="s">
        <v>616</v>
      </c>
      <c r="G401" s="239"/>
      <c r="H401" s="242">
        <v>110.712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185</v>
      </c>
      <c r="AU401" s="248" t="s">
        <v>88</v>
      </c>
      <c r="AV401" s="13" t="s">
        <v>88</v>
      </c>
      <c r="AW401" s="13" t="s">
        <v>33</v>
      </c>
      <c r="AX401" s="13" t="s">
        <v>86</v>
      </c>
      <c r="AY401" s="248" t="s">
        <v>172</v>
      </c>
    </row>
    <row r="402" s="2" customFormat="1" ht="24.15" customHeight="1">
      <c r="A402" s="37"/>
      <c r="B402" s="38"/>
      <c r="C402" s="218" t="s">
        <v>617</v>
      </c>
      <c r="D402" s="218" t="s">
        <v>174</v>
      </c>
      <c r="E402" s="219" t="s">
        <v>618</v>
      </c>
      <c r="F402" s="220" t="s">
        <v>619</v>
      </c>
      <c r="G402" s="221" t="s">
        <v>295</v>
      </c>
      <c r="H402" s="222">
        <v>1.3200000000000001</v>
      </c>
      <c r="I402" s="223"/>
      <c r="J402" s="224">
        <f>ROUND(I402*H402,2)</f>
        <v>0</v>
      </c>
      <c r="K402" s="220" t="s">
        <v>178</v>
      </c>
      <c r="L402" s="43"/>
      <c r="M402" s="225" t="s">
        <v>1</v>
      </c>
      <c r="N402" s="226" t="s">
        <v>43</v>
      </c>
      <c r="O402" s="90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9" t="s">
        <v>179</v>
      </c>
      <c r="AT402" s="229" t="s">
        <v>174</v>
      </c>
      <c r="AU402" s="229" t="s">
        <v>88</v>
      </c>
      <c r="AY402" s="16" t="s">
        <v>172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6" t="s">
        <v>86</v>
      </c>
      <c r="BK402" s="230">
        <f>ROUND(I402*H402,2)</f>
        <v>0</v>
      </c>
      <c r="BL402" s="16" t="s">
        <v>179</v>
      </c>
      <c r="BM402" s="229" t="s">
        <v>620</v>
      </c>
    </row>
    <row r="403" s="2" customFormat="1">
      <c r="A403" s="37"/>
      <c r="B403" s="38"/>
      <c r="C403" s="39"/>
      <c r="D403" s="231" t="s">
        <v>181</v>
      </c>
      <c r="E403" s="39"/>
      <c r="F403" s="232" t="s">
        <v>621</v>
      </c>
      <c r="G403" s="39"/>
      <c r="H403" s="39"/>
      <c r="I403" s="233"/>
      <c r="J403" s="39"/>
      <c r="K403" s="39"/>
      <c r="L403" s="43"/>
      <c r="M403" s="234"/>
      <c r="N403" s="235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181</v>
      </c>
      <c r="AU403" s="16" t="s">
        <v>88</v>
      </c>
    </row>
    <row r="404" s="2" customFormat="1">
      <c r="A404" s="37"/>
      <c r="B404" s="38"/>
      <c r="C404" s="39"/>
      <c r="D404" s="236" t="s">
        <v>183</v>
      </c>
      <c r="E404" s="39"/>
      <c r="F404" s="237" t="s">
        <v>622</v>
      </c>
      <c r="G404" s="39"/>
      <c r="H404" s="39"/>
      <c r="I404" s="233"/>
      <c r="J404" s="39"/>
      <c r="K404" s="39"/>
      <c r="L404" s="43"/>
      <c r="M404" s="234"/>
      <c r="N404" s="235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183</v>
      </c>
      <c r="AU404" s="16" t="s">
        <v>88</v>
      </c>
    </row>
    <row r="405" s="13" customFormat="1">
      <c r="A405" s="13"/>
      <c r="B405" s="238"/>
      <c r="C405" s="239"/>
      <c r="D405" s="231" t="s">
        <v>185</v>
      </c>
      <c r="E405" s="240" t="s">
        <v>623</v>
      </c>
      <c r="F405" s="241" t="s">
        <v>624</v>
      </c>
      <c r="G405" s="239"/>
      <c r="H405" s="242">
        <v>1.3200000000000001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8" t="s">
        <v>185</v>
      </c>
      <c r="AU405" s="248" t="s">
        <v>88</v>
      </c>
      <c r="AV405" s="13" t="s">
        <v>88</v>
      </c>
      <c r="AW405" s="13" t="s">
        <v>33</v>
      </c>
      <c r="AX405" s="13" t="s">
        <v>86</v>
      </c>
      <c r="AY405" s="248" t="s">
        <v>172</v>
      </c>
    </row>
    <row r="406" s="12" customFormat="1" ht="22.8" customHeight="1">
      <c r="A406" s="12"/>
      <c r="B406" s="202"/>
      <c r="C406" s="203"/>
      <c r="D406" s="204" t="s">
        <v>77</v>
      </c>
      <c r="E406" s="216" t="s">
        <v>625</v>
      </c>
      <c r="F406" s="216" t="s">
        <v>626</v>
      </c>
      <c r="G406" s="203"/>
      <c r="H406" s="203"/>
      <c r="I406" s="206"/>
      <c r="J406" s="217">
        <f>BK406</f>
        <v>0</v>
      </c>
      <c r="K406" s="203"/>
      <c r="L406" s="208"/>
      <c r="M406" s="209"/>
      <c r="N406" s="210"/>
      <c r="O406" s="210"/>
      <c r="P406" s="211">
        <f>SUM(P407:P409)</f>
        <v>0</v>
      </c>
      <c r="Q406" s="210"/>
      <c r="R406" s="211">
        <f>SUM(R407:R409)</f>
        <v>0</v>
      </c>
      <c r="S406" s="210"/>
      <c r="T406" s="212">
        <f>SUM(T407:T409)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3" t="s">
        <v>86</v>
      </c>
      <c r="AT406" s="214" t="s">
        <v>77</v>
      </c>
      <c r="AU406" s="214" t="s">
        <v>86</v>
      </c>
      <c r="AY406" s="213" t="s">
        <v>172</v>
      </c>
      <c r="BK406" s="215">
        <f>SUM(BK407:BK409)</f>
        <v>0</v>
      </c>
    </row>
    <row r="407" s="2" customFormat="1" ht="16.5" customHeight="1">
      <c r="A407" s="37"/>
      <c r="B407" s="38"/>
      <c r="C407" s="218" t="s">
        <v>627</v>
      </c>
      <c r="D407" s="218" t="s">
        <v>174</v>
      </c>
      <c r="E407" s="219" t="s">
        <v>628</v>
      </c>
      <c r="F407" s="220" t="s">
        <v>629</v>
      </c>
      <c r="G407" s="221" t="s">
        <v>295</v>
      </c>
      <c r="H407" s="222">
        <v>238.00399999999999</v>
      </c>
      <c r="I407" s="223"/>
      <c r="J407" s="224">
        <f>ROUND(I407*H407,2)</f>
        <v>0</v>
      </c>
      <c r="K407" s="220" t="s">
        <v>178</v>
      </c>
      <c r="L407" s="43"/>
      <c r="M407" s="225" t="s">
        <v>1</v>
      </c>
      <c r="N407" s="226" t="s">
        <v>43</v>
      </c>
      <c r="O407" s="90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9" t="s">
        <v>179</v>
      </c>
      <c r="AT407" s="229" t="s">
        <v>174</v>
      </c>
      <c r="AU407" s="229" t="s">
        <v>88</v>
      </c>
      <c r="AY407" s="16" t="s">
        <v>172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6" t="s">
        <v>86</v>
      </c>
      <c r="BK407" s="230">
        <f>ROUND(I407*H407,2)</f>
        <v>0</v>
      </c>
      <c r="BL407" s="16" t="s">
        <v>179</v>
      </c>
      <c r="BM407" s="229" t="s">
        <v>630</v>
      </c>
    </row>
    <row r="408" s="2" customFormat="1">
      <c r="A408" s="37"/>
      <c r="B408" s="38"/>
      <c r="C408" s="39"/>
      <c r="D408" s="231" t="s">
        <v>181</v>
      </c>
      <c r="E408" s="39"/>
      <c r="F408" s="232" t="s">
        <v>631</v>
      </c>
      <c r="G408" s="39"/>
      <c r="H408" s="39"/>
      <c r="I408" s="233"/>
      <c r="J408" s="39"/>
      <c r="K408" s="39"/>
      <c r="L408" s="43"/>
      <c r="M408" s="234"/>
      <c r="N408" s="235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181</v>
      </c>
      <c r="AU408" s="16" t="s">
        <v>88</v>
      </c>
    </row>
    <row r="409" s="2" customFormat="1">
      <c r="A409" s="37"/>
      <c r="B409" s="38"/>
      <c r="C409" s="39"/>
      <c r="D409" s="236" t="s">
        <v>183</v>
      </c>
      <c r="E409" s="39"/>
      <c r="F409" s="237" t="s">
        <v>632</v>
      </c>
      <c r="G409" s="39"/>
      <c r="H409" s="39"/>
      <c r="I409" s="233"/>
      <c r="J409" s="39"/>
      <c r="K409" s="39"/>
      <c r="L409" s="43"/>
      <c r="M409" s="234"/>
      <c r="N409" s="235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183</v>
      </c>
      <c r="AU409" s="16" t="s">
        <v>88</v>
      </c>
    </row>
    <row r="410" s="12" customFormat="1" ht="25.92" customHeight="1">
      <c r="A410" s="12"/>
      <c r="B410" s="202"/>
      <c r="C410" s="203"/>
      <c r="D410" s="204" t="s">
        <v>77</v>
      </c>
      <c r="E410" s="205" t="s">
        <v>633</v>
      </c>
      <c r="F410" s="205" t="s">
        <v>634</v>
      </c>
      <c r="G410" s="203"/>
      <c r="H410" s="203"/>
      <c r="I410" s="206"/>
      <c r="J410" s="207">
        <f>BK410</f>
        <v>0</v>
      </c>
      <c r="K410" s="203"/>
      <c r="L410" s="208"/>
      <c r="M410" s="209"/>
      <c r="N410" s="210"/>
      <c r="O410" s="210"/>
      <c r="P410" s="211">
        <f>P411</f>
        <v>0</v>
      </c>
      <c r="Q410" s="210"/>
      <c r="R410" s="211">
        <f>R411</f>
        <v>0.0092633999999999998</v>
      </c>
      <c r="S410" s="210"/>
      <c r="T410" s="212">
        <f>T411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3" t="s">
        <v>88</v>
      </c>
      <c r="AT410" s="214" t="s">
        <v>77</v>
      </c>
      <c r="AU410" s="214" t="s">
        <v>78</v>
      </c>
      <c r="AY410" s="213" t="s">
        <v>172</v>
      </c>
      <c r="BK410" s="215">
        <f>BK411</f>
        <v>0</v>
      </c>
    </row>
    <row r="411" s="12" customFormat="1" ht="22.8" customHeight="1">
      <c r="A411" s="12"/>
      <c r="B411" s="202"/>
      <c r="C411" s="203"/>
      <c r="D411" s="204" t="s">
        <v>77</v>
      </c>
      <c r="E411" s="216" t="s">
        <v>635</v>
      </c>
      <c r="F411" s="216" t="s">
        <v>636</v>
      </c>
      <c r="G411" s="203"/>
      <c r="H411" s="203"/>
      <c r="I411" s="206"/>
      <c r="J411" s="217">
        <f>BK411</f>
        <v>0</v>
      </c>
      <c r="K411" s="203"/>
      <c r="L411" s="208"/>
      <c r="M411" s="209"/>
      <c r="N411" s="210"/>
      <c r="O411" s="210"/>
      <c r="P411" s="211">
        <f>SUM(P412:P417)</f>
        <v>0</v>
      </c>
      <c r="Q411" s="210"/>
      <c r="R411" s="211">
        <f>SUM(R412:R417)</f>
        <v>0.0092633999999999998</v>
      </c>
      <c r="S411" s="210"/>
      <c r="T411" s="212">
        <f>SUM(T412:T417)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3" t="s">
        <v>88</v>
      </c>
      <c r="AT411" s="214" t="s">
        <v>77</v>
      </c>
      <c r="AU411" s="214" t="s">
        <v>86</v>
      </c>
      <c r="AY411" s="213" t="s">
        <v>172</v>
      </c>
      <c r="BK411" s="215">
        <f>SUM(BK412:BK417)</f>
        <v>0</v>
      </c>
    </row>
    <row r="412" s="2" customFormat="1" ht="24.9" customHeight="1">
      <c r="A412" s="37"/>
      <c r="B412" s="38"/>
      <c r="C412" s="218" t="s">
        <v>637</v>
      </c>
      <c r="D412" s="218" t="s">
        <v>174</v>
      </c>
      <c r="E412" s="219" t="s">
        <v>638</v>
      </c>
      <c r="F412" s="220" t="s">
        <v>639</v>
      </c>
      <c r="G412" s="221" t="s">
        <v>177</v>
      </c>
      <c r="H412" s="222">
        <v>26.850000000000001</v>
      </c>
      <c r="I412" s="223"/>
      <c r="J412" s="224">
        <f>ROUND(I412*H412,2)</f>
        <v>0</v>
      </c>
      <c r="K412" s="220" t="s">
        <v>1</v>
      </c>
      <c r="L412" s="43"/>
      <c r="M412" s="225" t="s">
        <v>1</v>
      </c>
      <c r="N412" s="226" t="s">
        <v>43</v>
      </c>
      <c r="O412" s="90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9" t="s">
        <v>278</v>
      </c>
      <c r="AT412" s="229" t="s">
        <v>174</v>
      </c>
      <c r="AU412" s="229" t="s">
        <v>88</v>
      </c>
      <c r="AY412" s="16" t="s">
        <v>172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6" t="s">
        <v>86</v>
      </c>
      <c r="BK412" s="230">
        <f>ROUND(I412*H412,2)</f>
        <v>0</v>
      </c>
      <c r="BL412" s="16" t="s">
        <v>278</v>
      </c>
      <c r="BM412" s="229" t="s">
        <v>640</v>
      </c>
    </row>
    <row r="413" s="2" customFormat="1">
      <c r="A413" s="37"/>
      <c r="B413" s="38"/>
      <c r="C413" s="39"/>
      <c r="D413" s="231" t="s">
        <v>181</v>
      </c>
      <c r="E413" s="39"/>
      <c r="F413" s="232" t="s">
        <v>639</v>
      </c>
      <c r="G413" s="39"/>
      <c r="H413" s="39"/>
      <c r="I413" s="233"/>
      <c r="J413" s="39"/>
      <c r="K413" s="39"/>
      <c r="L413" s="43"/>
      <c r="M413" s="234"/>
      <c r="N413" s="235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181</v>
      </c>
      <c r="AU413" s="16" t="s">
        <v>88</v>
      </c>
    </row>
    <row r="414" s="13" customFormat="1">
      <c r="A414" s="13"/>
      <c r="B414" s="238"/>
      <c r="C414" s="239"/>
      <c r="D414" s="231" t="s">
        <v>185</v>
      </c>
      <c r="E414" s="240" t="s">
        <v>136</v>
      </c>
      <c r="F414" s="241" t="s">
        <v>641</v>
      </c>
      <c r="G414" s="239"/>
      <c r="H414" s="242">
        <v>26.850000000000001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8" t="s">
        <v>185</v>
      </c>
      <c r="AU414" s="248" t="s">
        <v>88</v>
      </c>
      <c r="AV414" s="13" t="s">
        <v>88</v>
      </c>
      <c r="AW414" s="13" t="s">
        <v>33</v>
      </c>
      <c r="AX414" s="13" t="s">
        <v>86</v>
      </c>
      <c r="AY414" s="248" t="s">
        <v>172</v>
      </c>
    </row>
    <row r="415" s="2" customFormat="1" ht="16.5" customHeight="1">
      <c r="A415" s="37"/>
      <c r="B415" s="38"/>
      <c r="C415" s="260" t="s">
        <v>642</v>
      </c>
      <c r="D415" s="260" t="s">
        <v>313</v>
      </c>
      <c r="E415" s="261" t="s">
        <v>643</v>
      </c>
      <c r="F415" s="262" t="s">
        <v>644</v>
      </c>
      <c r="G415" s="263" t="s">
        <v>177</v>
      </c>
      <c r="H415" s="264">
        <v>30.878</v>
      </c>
      <c r="I415" s="265"/>
      <c r="J415" s="266">
        <f>ROUND(I415*H415,2)</f>
        <v>0</v>
      </c>
      <c r="K415" s="262" t="s">
        <v>178</v>
      </c>
      <c r="L415" s="267"/>
      <c r="M415" s="268" t="s">
        <v>1</v>
      </c>
      <c r="N415" s="269" t="s">
        <v>43</v>
      </c>
      <c r="O415" s="90"/>
      <c r="P415" s="227">
        <f>O415*H415</f>
        <v>0</v>
      </c>
      <c r="Q415" s="227">
        <v>0.00029999999999999997</v>
      </c>
      <c r="R415" s="227">
        <f>Q415*H415</f>
        <v>0.0092633999999999998</v>
      </c>
      <c r="S415" s="227">
        <v>0</v>
      </c>
      <c r="T415" s="228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29" t="s">
        <v>384</v>
      </c>
      <c r="AT415" s="229" t="s">
        <v>313</v>
      </c>
      <c r="AU415" s="229" t="s">
        <v>88</v>
      </c>
      <c r="AY415" s="16" t="s">
        <v>172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6" t="s">
        <v>86</v>
      </c>
      <c r="BK415" s="230">
        <f>ROUND(I415*H415,2)</f>
        <v>0</v>
      </c>
      <c r="BL415" s="16" t="s">
        <v>278</v>
      </c>
      <c r="BM415" s="229" t="s">
        <v>645</v>
      </c>
    </row>
    <row r="416" s="2" customFormat="1">
      <c r="A416" s="37"/>
      <c r="B416" s="38"/>
      <c r="C416" s="39"/>
      <c r="D416" s="231" t="s">
        <v>181</v>
      </c>
      <c r="E416" s="39"/>
      <c r="F416" s="232" t="s">
        <v>644</v>
      </c>
      <c r="G416" s="39"/>
      <c r="H416" s="39"/>
      <c r="I416" s="233"/>
      <c r="J416" s="39"/>
      <c r="K416" s="39"/>
      <c r="L416" s="43"/>
      <c r="M416" s="234"/>
      <c r="N416" s="235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181</v>
      </c>
      <c r="AU416" s="16" t="s">
        <v>88</v>
      </c>
    </row>
    <row r="417" s="13" customFormat="1">
      <c r="A417" s="13"/>
      <c r="B417" s="238"/>
      <c r="C417" s="239"/>
      <c r="D417" s="231" t="s">
        <v>185</v>
      </c>
      <c r="E417" s="240" t="s">
        <v>1</v>
      </c>
      <c r="F417" s="241" t="s">
        <v>646</v>
      </c>
      <c r="G417" s="239"/>
      <c r="H417" s="242">
        <v>30.878</v>
      </c>
      <c r="I417" s="243"/>
      <c r="J417" s="239"/>
      <c r="K417" s="239"/>
      <c r="L417" s="244"/>
      <c r="M417" s="271"/>
      <c r="N417" s="272"/>
      <c r="O417" s="272"/>
      <c r="P417" s="272"/>
      <c r="Q417" s="272"/>
      <c r="R417" s="272"/>
      <c r="S417" s="272"/>
      <c r="T417" s="27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185</v>
      </c>
      <c r="AU417" s="248" t="s">
        <v>88</v>
      </c>
      <c r="AV417" s="13" t="s">
        <v>88</v>
      </c>
      <c r="AW417" s="13" t="s">
        <v>33</v>
      </c>
      <c r="AX417" s="13" t="s">
        <v>86</v>
      </c>
      <c r="AY417" s="248" t="s">
        <v>172</v>
      </c>
    </row>
    <row r="418" s="2" customFormat="1" ht="6.96" customHeight="1">
      <c r="A418" s="37"/>
      <c r="B418" s="65"/>
      <c r="C418" s="66"/>
      <c r="D418" s="66"/>
      <c r="E418" s="66"/>
      <c r="F418" s="66"/>
      <c r="G418" s="66"/>
      <c r="H418" s="66"/>
      <c r="I418" s="66"/>
      <c r="J418" s="66"/>
      <c r="K418" s="66"/>
      <c r="L418" s="43"/>
      <c r="M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</row>
  </sheetData>
  <sheetProtection sheet="1" autoFilter="0" formatColumns="0" formatRows="0" objects="1" scenarios="1" spinCount="100000" saltValue="5RFv0MvFAuypawfcCZjrywH8HNHlEz4eBgON40EL1HIffs/0/xyYUEgV8K95E01kaP0cFA3vsKC42wu4yX8Kgg==" hashValue="cs8zwcVkLXYa7OdUOrrfF900y0pDLWIJLuqKgobezVmEaR+S/f9NQGVKhIjbSzPMWeEogiCsjl8/svNRrKcP+w==" algorithmName="SHA-512" password="CC35"/>
  <autoFilter ref="C125:K41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1" r:id="rId1" display="https://podminky.urs.cz/item/CS_URS_2026_01/113106123"/>
    <hyperlink ref="F135" r:id="rId2" display="https://podminky.urs.cz/item/CS_URS_2026_01/113106132"/>
    <hyperlink ref="F139" r:id="rId3" display="https://podminky.urs.cz/item/CS_URS_2026_01/113107312"/>
    <hyperlink ref="F143" r:id="rId4" display="https://podminky.urs.cz/item/CS_URS_2026_01/113107322"/>
    <hyperlink ref="F149" r:id="rId5" display="https://podminky.urs.cz/item/CS_URS_2026_01/113107331"/>
    <hyperlink ref="F155" r:id="rId6" display="https://podminky.urs.cz/item/CS_URS_2026_01/113107342"/>
    <hyperlink ref="F159" r:id="rId7" display="https://podminky.urs.cz/item/CS_URS_2026_01/113204111"/>
    <hyperlink ref="F163" r:id="rId8" display="https://podminky.urs.cz/item/CS_URS_2026_01/119001421"/>
    <hyperlink ref="F166" r:id="rId9" display="https://podminky.urs.cz/item/CS_URS_2026_01/122151401"/>
    <hyperlink ref="F170" r:id="rId10" display="https://podminky.urs.cz/item/CS_URS_2026_01/122252203"/>
    <hyperlink ref="F177" r:id="rId11" display="https://podminky.urs.cz/item/CS_URS_2026_01/129001101"/>
    <hyperlink ref="F181" r:id="rId12" display="https://podminky.urs.cz/item/CS_URS_2026_01/132251101"/>
    <hyperlink ref="F187" r:id="rId13" display="https://podminky.urs.cz/item/CS_URS_2026_01/162751113"/>
    <hyperlink ref="F191" r:id="rId14" display="https://podminky.urs.cz/item/CS_URS_2026_01/162751113"/>
    <hyperlink ref="F195" r:id="rId15" display="https://podminky.urs.cz/item/CS_URS_2026_01/162751117"/>
    <hyperlink ref="F199" r:id="rId16" display="https://podminky.urs.cz/item/CS_URS_2026_01/167151101"/>
    <hyperlink ref="F203" r:id="rId17" display="https://podminky.urs.cz/item/CS_URS_2026_01/171152101"/>
    <hyperlink ref="F209" r:id="rId18" display="https://podminky.urs.cz/item/CS_URS_2026_01/171201231"/>
    <hyperlink ref="F213" r:id="rId19" display="https://podminky.urs.cz/item/CS_URS_2026_01/171251201"/>
    <hyperlink ref="F217" r:id="rId20" display="https://podminky.urs.cz/item/CS_URS_2026_01/174151101"/>
    <hyperlink ref="F224" r:id="rId21" display="https://podminky.urs.cz/item/CS_URS_2026_01/175111101"/>
    <hyperlink ref="F231" r:id="rId22" display="https://podminky.urs.cz/item/CS_URS_2026_01/181111111"/>
    <hyperlink ref="F235" r:id="rId23" display="https://podminky.urs.cz/item/CS_URS_2026_01/181351003"/>
    <hyperlink ref="F242" r:id="rId24" display="https://podminky.urs.cz/item/CS_URS_2026_01/181411131"/>
    <hyperlink ref="F249" r:id="rId25" display="https://podminky.urs.cz/item/CS_URS_2026_01/181951112"/>
    <hyperlink ref="F258" r:id="rId26" display="https://podminky.urs.cz/item/CS_URS_2026_01/184818239"/>
    <hyperlink ref="F270" r:id="rId27" display="https://podminky.urs.cz/item/CS_URS_2026_01/564831111"/>
    <hyperlink ref="F276" r:id="rId28" display="https://podminky.urs.cz/item/CS_URS_2026_01/564851111"/>
    <hyperlink ref="F282" r:id="rId29" display="https://podminky.urs.cz/item/CS_URS_2026_01/564861011"/>
    <hyperlink ref="F286" r:id="rId30" display="https://podminky.urs.cz/item/CS_URS_2026_01/564951313"/>
    <hyperlink ref="F290" r:id="rId31" display="https://podminky.urs.cz/item/CS_URS_2026_01/565155001"/>
    <hyperlink ref="F294" r:id="rId32" display="https://podminky.urs.cz/item/CS_URS_2026_01/567122111"/>
    <hyperlink ref="F298" r:id="rId33" display="https://podminky.urs.cz/item/CS_URS_2026_01/567124111"/>
    <hyperlink ref="F302" r:id="rId34" display="https://podminky.urs.cz/item/CS_URS_2026_01/569851111"/>
    <hyperlink ref="F306" r:id="rId35" display="https://podminky.urs.cz/item/CS_URS_2026_01/573231107"/>
    <hyperlink ref="F310" r:id="rId36" display="https://podminky.urs.cz/item/CS_URS_2026_01/577145011"/>
    <hyperlink ref="F314" r:id="rId37" display="https://podminky.urs.cz/item/CS_URS_2026_01/596211112"/>
    <hyperlink ref="F331" r:id="rId38" display="https://podminky.urs.cz/item/CS_URS_2026_01/899132121"/>
    <hyperlink ref="F338" r:id="rId39" display="https://podminky.urs.cz/item/CS_URS_2026_01/899133211"/>
    <hyperlink ref="F341" r:id="rId40" display="https://podminky.urs.cz/item/CS_URS_2026_01/899623141"/>
    <hyperlink ref="F346" r:id="rId41" display="https://podminky.urs.cz/item/CS_URS_2026_01/916131213"/>
    <hyperlink ref="F353" r:id="rId42" display="https://podminky.urs.cz/item/CS_URS_2026_01/916231213"/>
    <hyperlink ref="F360" r:id="rId43" display="https://podminky.urs.cz/item/CS_URS_2026_01/919732211"/>
    <hyperlink ref="F363" r:id="rId44" display="https://podminky.urs.cz/item/CS_URS_2026_01/919735111"/>
    <hyperlink ref="F366" r:id="rId45" display="https://podminky.urs.cz/item/CS_URS_2026_01/919735122"/>
    <hyperlink ref="F370" r:id="rId46" display="https://podminky.urs.cz/item/CS_URS_2026_01/966071822"/>
    <hyperlink ref="F375" r:id="rId47" display="https://podminky.urs.cz/item/CS_URS_2026_01/997221551"/>
    <hyperlink ref="F379" r:id="rId48" display="https://podminky.urs.cz/item/CS_URS_2026_01/997221559"/>
    <hyperlink ref="F385" r:id="rId49" display="https://podminky.urs.cz/item/CS_URS_2026_01/997221571"/>
    <hyperlink ref="F388" r:id="rId50" display="https://podminky.urs.cz/item/CS_URS_2026_01/997221579"/>
    <hyperlink ref="F392" r:id="rId51" display="https://podminky.urs.cz/item/CS_URS_2026_01/997221612"/>
    <hyperlink ref="F395" r:id="rId52" display="https://podminky.urs.cz/item/CS_URS_2026_01/997221861"/>
    <hyperlink ref="F400" r:id="rId53" display="https://podminky.urs.cz/item/CS_URS_2026_01/997221873"/>
    <hyperlink ref="F404" r:id="rId54" display="https://podminky.urs.cz/item/CS_URS_2026_01/997221875"/>
    <hyperlink ref="F409" r:id="rId55" display="https://podminky.urs.cz/item/CS_URS_2026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88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Oprava ploch pro pěší na hřišti v Újezdci u Luhačovic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647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21</v>
      </c>
      <c r="E12" s="37"/>
      <c r="F12" s="143" t="s">
        <v>22</v>
      </c>
      <c r="G12" s="37"/>
      <c r="H12" s="37"/>
      <c r="I12" s="140" t="s">
        <v>23</v>
      </c>
      <c r="J12" s="144" t="str">
        <f>'Rekapitulace stavby'!AN8</f>
        <v>29. 1. 2026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25</v>
      </c>
      <c r="E14" s="37"/>
      <c r="F14" s="37"/>
      <c r="G14" s="37"/>
      <c r="H14" s="37"/>
      <c r="I14" s="140" t="s">
        <v>26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29</v>
      </c>
      <c r="E17" s="37"/>
      <c r="F17" s="37"/>
      <c r="G17" s="37"/>
      <c r="H17" s="37"/>
      <c r="I17" s="140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31</v>
      </c>
      <c r="E20" s="37"/>
      <c r="F20" s="37"/>
      <c r="G20" s="37"/>
      <c r="H20" s="37"/>
      <c r="I20" s="140" t="s">
        <v>26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32</v>
      </c>
      <c r="F21" s="37"/>
      <c r="G21" s="37"/>
      <c r="H21" s="37"/>
      <c r="I21" s="140" t="s">
        <v>28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34</v>
      </c>
      <c r="E23" s="37"/>
      <c r="F23" s="37"/>
      <c r="G23" s="37"/>
      <c r="H23" s="37"/>
      <c r="I23" s="140" t="s">
        <v>26</v>
      </c>
      <c r="J23" s="143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32</v>
      </c>
      <c r="F24" s="37"/>
      <c r="G24" s="37"/>
      <c r="H24" s="37"/>
      <c r="I24" s="140" t="s">
        <v>28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07.25" customHeight="1">
      <c r="A27" s="145"/>
      <c r="B27" s="146"/>
      <c r="C27" s="145"/>
      <c r="D27" s="145"/>
      <c r="E27" s="147" t="s">
        <v>37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38</v>
      </c>
      <c r="E30" s="37"/>
      <c r="F30" s="37"/>
      <c r="G30" s="37"/>
      <c r="H30" s="37"/>
      <c r="I30" s="37"/>
      <c r="J30" s="151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40</v>
      </c>
      <c r="G32" s="37"/>
      <c r="H32" s="37"/>
      <c r="I32" s="152" t="s">
        <v>39</v>
      </c>
      <c r="J32" s="152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42</v>
      </c>
      <c r="E33" s="140" t="s">
        <v>43</v>
      </c>
      <c r="F33" s="154">
        <f>ROUND((SUM(BE121:BE189)),  2)</f>
        <v>0</v>
      </c>
      <c r="G33" s="37"/>
      <c r="H33" s="37"/>
      <c r="I33" s="155">
        <v>0.20999999999999999</v>
      </c>
      <c r="J33" s="154">
        <f>ROUND(((SUM(BE121:BE189))*I33),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44</v>
      </c>
      <c r="F34" s="154">
        <f>ROUND((SUM(BF121:BF189)),  2)</f>
        <v>0</v>
      </c>
      <c r="G34" s="37"/>
      <c r="H34" s="37"/>
      <c r="I34" s="155">
        <v>0.12</v>
      </c>
      <c r="J34" s="154">
        <f>ROUND(((SUM(BF121:BF189))*I34),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45</v>
      </c>
      <c r="F35" s="154">
        <f>ROUND((SUM(BG121:BG189)),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46</v>
      </c>
      <c r="F36" s="154">
        <f>ROUND((SUM(BH121:BH189)),  2)</f>
        <v>0</v>
      </c>
      <c r="G36" s="37"/>
      <c r="H36" s="37"/>
      <c r="I36" s="155">
        <v>0.12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47</v>
      </c>
      <c r="F37" s="154">
        <f>ROUND((SUM(BI121:BI189)),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Oprava ploch pro pěší na hřišti v Újezdci u Luhačovic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1244_2UB_uj_hris_VON - Oprava ploch pro pěší na hřišti v Újezdci u Luhačovic.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Uherský Brod</v>
      </c>
      <c r="G89" s="39"/>
      <c r="H89" s="39"/>
      <c r="I89" s="31" t="s">
        <v>23</v>
      </c>
      <c r="J89" s="78" t="str">
        <f>IF(J12="","",J12)</f>
        <v>29. 1. 2026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TSUB, Uherský Brod</v>
      </c>
      <c r="G91" s="39"/>
      <c r="H91" s="39"/>
      <c r="I91" s="31" t="s">
        <v>31</v>
      </c>
      <c r="J91" s="35" t="str">
        <f>E21</f>
        <v>Ing. Kunčík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Ing. Kunčík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143</v>
      </c>
      <c r="D94" s="176"/>
      <c r="E94" s="176"/>
      <c r="F94" s="176"/>
      <c r="G94" s="176"/>
      <c r="H94" s="176"/>
      <c r="I94" s="176"/>
      <c r="J94" s="177" t="s">
        <v>144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145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146</v>
      </c>
    </row>
    <row r="97" s="9" customFormat="1" ht="24.96" customHeight="1">
      <c r="A97" s="9"/>
      <c r="B97" s="179"/>
      <c r="C97" s="180"/>
      <c r="D97" s="181" t="s">
        <v>648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649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650</v>
      </c>
      <c r="E99" s="188"/>
      <c r="F99" s="188"/>
      <c r="G99" s="188"/>
      <c r="H99" s="188"/>
      <c r="I99" s="188"/>
      <c r="J99" s="189">
        <f>J154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651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652</v>
      </c>
      <c r="E101" s="188"/>
      <c r="F101" s="188"/>
      <c r="G101" s="188"/>
      <c r="H101" s="188"/>
      <c r="I101" s="188"/>
      <c r="J101" s="189">
        <f>J181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4" t="str">
        <f>E7</f>
        <v>Oprava ploch pro pěší na hřišti v Újezdci u Luhačovic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1244_2UB_uj_hris_VON - Oprava ploch pro pěší na hřišti v Újezdci u Luhačovic. VON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21</v>
      </c>
      <c r="D115" s="39"/>
      <c r="E115" s="39"/>
      <c r="F115" s="26" t="str">
        <f>F12</f>
        <v>Uherský Brod</v>
      </c>
      <c r="G115" s="39"/>
      <c r="H115" s="39"/>
      <c r="I115" s="31" t="s">
        <v>23</v>
      </c>
      <c r="J115" s="78" t="str">
        <f>IF(J12="","",J12)</f>
        <v>29. 1. 2026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25</v>
      </c>
      <c r="D117" s="39"/>
      <c r="E117" s="39"/>
      <c r="F117" s="26" t="str">
        <f>E15</f>
        <v>TSUB, Uherský Brod</v>
      </c>
      <c r="G117" s="39"/>
      <c r="H117" s="39"/>
      <c r="I117" s="31" t="s">
        <v>31</v>
      </c>
      <c r="J117" s="35" t="str">
        <f>E21</f>
        <v>Ing. Kunčík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29</v>
      </c>
      <c r="D118" s="39"/>
      <c r="E118" s="39"/>
      <c r="F118" s="26" t="str">
        <f>IF(E18="","",E18)</f>
        <v>Vyplň údaj</v>
      </c>
      <c r="G118" s="39"/>
      <c r="H118" s="39"/>
      <c r="I118" s="31" t="s">
        <v>34</v>
      </c>
      <c r="J118" s="35" t="str">
        <f>E24</f>
        <v>Ing. Kunčík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1"/>
      <c r="B120" s="192"/>
      <c r="C120" s="193" t="s">
        <v>158</v>
      </c>
      <c r="D120" s="194" t="s">
        <v>63</v>
      </c>
      <c r="E120" s="194" t="s">
        <v>59</v>
      </c>
      <c r="F120" s="194" t="s">
        <v>60</v>
      </c>
      <c r="G120" s="194" t="s">
        <v>159</v>
      </c>
      <c r="H120" s="194" t="s">
        <v>160</v>
      </c>
      <c r="I120" s="194" t="s">
        <v>161</v>
      </c>
      <c r="J120" s="194" t="s">
        <v>144</v>
      </c>
      <c r="K120" s="195" t="s">
        <v>162</v>
      </c>
      <c r="L120" s="196"/>
      <c r="M120" s="99" t="s">
        <v>1</v>
      </c>
      <c r="N120" s="100" t="s">
        <v>42</v>
      </c>
      <c r="O120" s="100" t="s">
        <v>163</v>
      </c>
      <c r="P120" s="100" t="s">
        <v>164</v>
      </c>
      <c r="Q120" s="100" t="s">
        <v>165</v>
      </c>
      <c r="R120" s="100" t="s">
        <v>166</v>
      </c>
      <c r="S120" s="100" t="s">
        <v>167</v>
      </c>
      <c r="T120" s="101" t="s">
        <v>168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7"/>
      <c r="B121" s="38"/>
      <c r="C121" s="106" t="s">
        <v>169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77</v>
      </c>
      <c r="AU121" s="16" t="s">
        <v>146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653</v>
      </c>
      <c r="F122" s="205" t="s">
        <v>654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P123+P154+P172+P181</f>
        <v>0</v>
      </c>
      <c r="Q122" s="210"/>
      <c r="R122" s="211">
        <f>R123+R154+R172+R181</f>
        <v>0</v>
      </c>
      <c r="S122" s="210"/>
      <c r="T122" s="212">
        <f>T123+T154+T172+T181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207</v>
      </c>
      <c r="AT122" s="214" t="s">
        <v>77</v>
      </c>
      <c r="AU122" s="214" t="s">
        <v>78</v>
      </c>
      <c r="AY122" s="213" t="s">
        <v>172</v>
      </c>
      <c r="BK122" s="215">
        <f>BK123+BK154+BK172+BK181</f>
        <v>0</v>
      </c>
    </row>
    <row r="123" s="12" customFormat="1" ht="22.8" customHeight="1">
      <c r="A123" s="12"/>
      <c r="B123" s="202"/>
      <c r="C123" s="203"/>
      <c r="D123" s="204" t="s">
        <v>77</v>
      </c>
      <c r="E123" s="216" t="s">
        <v>655</v>
      </c>
      <c r="F123" s="216" t="s">
        <v>656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SUM(P124:P153)</f>
        <v>0</v>
      </c>
      <c r="Q123" s="210"/>
      <c r="R123" s="211">
        <f>SUM(R124:R153)</f>
        <v>0</v>
      </c>
      <c r="S123" s="210"/>
      <c r="T123" s="212">
        <f>SUM(T124:T153)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207</v>
      </c>
      <c r="AT123" s="214" t="s">
        <v>77</v>
      </c>
      <c r="AU123" s="214" t="s">
        <v>86</v>
      </c>
      <c r="AY123" s="213" t="s">
        <v>172</v>
      </c>
      <c r="BK123" s="215">
        <f>SUM(BK124:BK153)</f>
        <v>0</v>
      </c>
    </row>
    <row r="124" s="2" customFormat="1" ht="16.5" customHeight="1">
      <c r="A124" s="37"/>
      <c r="B124" s="38"/>
      <c r="C124" s="218" t="s">
        <v>86</v>
      </c>
      <c r="D124" s="218" t="s">
        <v>174</v>
      </c>
      <c r="E124" s="219" t="s">
        <v>657</v>
      </c>
      <c r="F124" s="220" t="s">
        <v>658</v>
      </c>
      <c r="G124" s="221" t="s">
        <v>659</v>
      </c>
      <c r="H124" s="222">
        <v>1</v>
      </c>
      <c r="I124" s="223"/>
      <c r="J124" s="224">
        <f>ROUND(I124*H124,2)</f>
        <v>0</v>
      </c>
      <c r="K124" s="220" t="s">
        <v>178</v>
      </c>
      <c r="L124" s="43"/>
      <c r="M124" s="225" t="s">
        <v>1</v>
      </c>
      <c r="N124" s="226" t="s">
        <v>43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660</v>
      </c>
      <c r="AT124" s="229" t="s">
        <v>174</v>
      </c>
      <c r="AU124" s="229" t="s">
        <v>88</v>
      </c>
      <c r="AY124" s="16" t="s">
        <v>172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86</v>
      </c>
      <c r="BK124" s="230">
        <f>ROUND(I124*H124,2)</f>
        <v>0</v>
      </c>
      <c r="BL124" s="16" t="s">
        <v>660</v>
      </c>
      <c r="BM124" s="229" t="s">
        <v>661</v>
      </c>
    </row>
    <row r="125" s="2" customFormat="1">
      <c r="A125" s="37"/>
      <c r="B125" s="38"/>
      <c r="C125" s="39"/>
      <c r="D125" s="231" t="s">
        <v>181</v>
      </c>
      <c r="E125" s="39"/>
      <c r="F125" s="232" t="s">
        <v>658</v>
      </c>
      <c r="G125" s="39"/>
      <c r="H125" s="39"/>
      <c r="I125" s="233"/>
      <c r="J125" s="39"/>
      <c r="K125" s="39"/>
      <c r="L125" s="43"/>
      <c r="M125" s="234"/>
      <c r="N125" s="23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181</v>
      </c>
      <c r="AU125" s="16" t="s">
        <v>88</v>
      </c>
    </row>
    <row r="126" s="2" customFormat="1">
      <c r="A126" s="37"/>
      <c r="B126" s="38"/>
      <c r="C126" s="39"/>
      <c r="D126" s="236" t="s">
        <v>183</v>
      </c>
      <c r="E126" s="39"/>
      <c r="F126" s="237" t="s">
        <v>662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183</v>
      </c>
      <c r="AU126" s="16" t="s">
        <v>88</v>
      </c>
    </row>
    <row r="127" s="2" customFormat="1">
      <c r="A127" s="37"/>
      <c r="B127" s="38"/>
      <c r="C127" s="39"/>
      <c r="D127" s="231" t="s">
        <v>382</v>
      </c>
      <c r="E127" s="39"/>
      <c r="F127" s="270" t="s">
        <v>663</v>
      </c>
      <c r="G127" s="39"/>
      <c r="H127" s="39"/>
      <c r="I127" s="233"/>
      <c r="J127" s="39"/>
      <c r="K127" s="39"/>
      <c r="L127" s="43"/>
      <c r="M127" s="234"/>
      <c r="N127" s="23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382</v>
      </c>
      <c r="AU127" s="16" t="s">
        <v>88</v>
      </c>
    </row>
    <row r="128" s="2" customFormat="1" ht="16.5" customHeight="1">
      <c r="A128" s="37"/>
      <c r="B128" s="38"/>
      <c r="C128" s="218" t="s">
        <v>88</v>
      </c>
      <c r="D128" s="218" t="s">
        <v>174</v>
      </c>
      <c r="E128" s="219" t="s">
        <v>664</v>
      </c>
      <c r="F128" s="220" t="s">
        <v>665</v>
      </c>
      <c r="G128" s="221" t="s">
        <v>659</v>
      </c>
      <c r="H128" s="222">
        <v>1</v>
      </c>
      <c r="I128" s="223"/>
      <c r="J128" s="224">
        <f>ROUND(I128*H128,2)</f>
        <v>0</v>
      </c>
      <c r="K128" s="220" t="s">
        <v>178</v>
      </c>
      <c r="L128" s="43"/>
      <c r="M128" s="225" t="s">
        <v>1</v>
      </c>
      <c r="N128" s="226" t="s">
        <v>43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660</v>
      </c>
      <c r="AT128" s="229" t="s">
        <v>174</v>
      </c>
      <c r="AU128" s="229" t="s">
        <v>88</v>
      </c>
      <c r="AY128" s="16" t="s">
        <v>172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86</v>
      </c>
      <c r="BK128" s="230">
        <f>ROUND(I128*H128,2)</f>
        <v>0</v>
      </c>
      <c r="BL128" s="16" t="s">
        <v>660</v>
      </c>
      <c r="BM128" s="229" t="s">
        <v>666</v>
      </c>
    </row>
    <row r="129" s="2" customFormat="1">
      <c r="A129" s="37"/>
      <c r="B129" s="38"/>
      <c r="C129" s="39"/>
      <c r="D129" s="231" t="s">
        <v>181</v>
      </c>
      <c r="E129" s="39"/>
      <c r="F129" s="232" t="s">
        <v>665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181</v>
      </c>
      <c r="AU129" s="16" t="s">
        <v>88</v>
      </c>
    </row>
    <row r="130" s="2" customFormat="1">
      <c r="A130" s="37"/>
      <c r="B130" s="38"/>
      <c r="C130" s="39"/>
      <c r="D130" s="236" t="s">
        <v>183</v>
      </c>
      <c r="E130" s="39"/>
      <c r="F130" s="237" t="s">
        <v>667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183</v>
      </c>
      <c r="AU130" s="16" t="s">
        <v>88</v>
      </c>
    </row>
    <row r="131" s="2" customFormat="1" ht="16.5" customHeight="1">
      <c r="A131" s="37"/>
      <c r="B131" s="38"/>
      <c r="C131" s="218" t="s">
        <v>193</v>
      </c>
      <c r="D131" s="218" t="s">
        <v>174</v>
      </c>
      <c r="E131" s="219" t="s">
        <v>668</v>
      </c>
      <c r="F131" s="220" t="s">
        <v>669</v>
      </c>
      <c r="G131" s="221" t="s">
        <v>659</v>
      </c>
      <c r="H131" s="222">
        <v>1</v>
      </c>
      <c r="I131" s="223"/>
      <c r="J131" s="224">
        <f>ROUND(I131*H131,2)</f>
        <v>0</v>
      </c>
      <c r="K131" s="220" t="s">
        <v>178</v>
      </c>
      <c r="L131" s="43"/>
      <c r="M131" s="225" t="s">
        <v>1</v>
      </c>
      <c r="N131" s="226" t="s">
        <v>43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660</v>
      </c>
      <c r="AT131" s="229" t="s">
        <v>174</v>
      </c>
      <c r="AU131" s="229" t="s">
        <v>88</v>
      </c>
      <c r="AY131" s="16" t="s">
        <v>172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86</v>
      </c>
      <c r="BK131" s="230">
        <f>ROUND(I131*H131,2)</f>
        <v>0</v>
      </c>
      <c r="BL131" s="16" t="s">
        <v>660</v>
      </c>
      <c r="BM131" s="229" t="s">
        <v>670</v>
      </c>
    </row>
    <row r="132" s="2" customFormat="1">
      <c r="A132" s="37"/>
      <c r="B132" s="38"/>
      <c r="C132" s="39"/>
      <c r="D132" s="231" t="s">
        <v>181</v>
      </c>
      <c r="E132" s="39"/>
      <c r="F132" s="232" t="s">
        <v>669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181</v>
      </c>
      <c r="AU132" s="16" t="s">
        <v>88</v>
      </c>
    </row>
    <row r="133" s="2" customFormat="1">
      <c r="A133" s="37"/>
      <c r="B133" s="38"/>
      <c r="C133" s="39"/>
      <c r="D133" s="236" t="s">
        <v>183</v>
      </c>
      <c r="E133" s="39"/>
      <c r="F133" s="237" t="s">
        <v>671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183</v>
      </c>
      <c r="AU133" s="16" t="s">
        <v>88</v>
      </c>
    </row>
    <row r="134" s="2" customFormat="1">
      <c r="A134" s="37"/>
      <c r="B134" s="38"/>
      <c r="C134" s="39"/>
      <c r="D134" s="231" t="s">
        <v>382</v>
      </c>
      <c r="E134" s="39"/>
      <c r="F134" s="270" t="s">
        <v>672</v>
      </c>
      <c r="G134" s="39"/>
      <c r="H134" s="39"/>
      <c r="I134" s="233"/>
      <c r="J134" s="39"/>
      <c r="K134" s="39"/>
      <c r="L134" s="43"/>
      <c r="M134" s="234"/>
      <c r="N134" s="23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382</v>
      </c>
      <c r="AU134" s="16" t="s">
        <v>88</v>
      </c>
    </row>
    <row r="135" s="2" customFormat="1" ht="16.5" customHeight="1">
      <c r="A135" s="37"/>
      <c r="B135" s="38"/>
      <c r="C135" s="218" t="s">
        <v>179</v>
      </c>
      <c r="D135" s="218" t="s">
        <v>174</v>
      </c>
      <c r="E135" s="219" t="s">
        <v>673</v>
      </c>
      <c r="F135" s="220" t="s">
        <v>674</v>
      </c>
      <c r="G135" s="221" t="s">
        <v>659</v>
      </c>
      <c r="H135" s="222">
        <v>1</v>
      </c>
      <c r="I135" s="223"/>
      <c r="J135" s="224">
        <f>ROUND(I135*H135,2)</f>
        <v>0</v>
      </c>
      <c r="K135" s="220" t="s">
        <v>178</v>
      </c>
      <c r="L135" s="43"/>
      <c r="M135" s="225" t="s">
        <v>1</v>
      </c>
      <c r="N135" s="226" t="s">
        <v>43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660</v>
      </c>
      <c r="AT135" s="229" t="s">
        <v>174</v>
      </c>
      <c r="AU135" s="229" t="s">
        <v>88</v>
      </c>
      <c r="AY135" s="16" t="s">
        <v>172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86</v>
      </c>
      <c r="BK135" s="230">
        <f>ROUND(I135*H135,2)</f>
        <v>0</v>
      </c>
      <c r="BL135" s="16" t="s">
        <v>660</v>
      </c>
      <c r="BM135" s="229" t="s">
        <v>675</v>
      </c>
    </row>
    <row r="136" s="2" customFormat="1">
      <c r="A136" s="37"/>
      <c r="B136" s="38"/>
      <c r="C136" s="39"/>
      <c r="D136" s="231" t="s">
        <v>181</v>
      </c>
      <c r="E136" s="39"/>
      <c r="F136" s="232" t="s">
        <v>674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181</v>
      </c>
      <c r="AU136" s="16" t="s">
        <v>88</v>
      </c>
    </row>
    <row r="137" s="2" customFormat="1">
      <c r="A137" s="37"/>
      <c r="B137" s="38"/>
      <c r="C137" s="39"/>
      <c r="D137" s="236" t="s">
        <v>183</v>
      </c>
      <c r="E137" s="39"/>
      <c r="F137" s="237" t="s">
        <v>676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183</v>
      </c>
      <c r="AU137" s="16" t="s">
        <v>88</v>
      </c>
    </row>
    <row r="138" s="2" customFormat="1">
      <c r="A138" s="37"/>
      <c r="B138" s="38"/>
      <c r="C138" s="39"/>
      <c r="D138" s="231" t="s">
        <v>382</v>
      </c>
      <c r="E138" s="39"/>
      <c r="F138" s="270" t="s">
        <v>677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382</v>
      </c>
      <c r="AU138" s="16" t="s">
        <v>88</v>
      </c>
    </row>
    <row r="139" s="2" customFormat="1" ht="16.5" customHeight="1">
      <c r="A139" s="37"/>
      <c r="B139" s="38"/>
      <c r="C139" s="218" t="s">
        <v>207</v>
      </c>
      <c r="D139" s="218" t="s">
        <v>174</v>
      </c>
      <c r="E139" s="219" t="s">
        <v>678</v>
      </c>
      <c r="F139" s="220" t="s">
        <v>679</v>
      </c>
      <c r="G139" s="221" t="s">
        <v>659</v>
      </c>
      <c r="H139" s="222">
        <v>1</v>
      </c>
      <c r="I139" s="223"/>
      <c r="J139" s="224">
        <f>ROUND(I139*H139,2)</f>
        <v>0</v>
      </c>
      <c r="K139" s="220" t="s">
        <v>178</v>
      </c>
      <c r="L139" s="43"/>
      <c r="M139" s="225" t="s">
        <v>1</v>
      </c>
      <c r="N139" s="226" t="s">
        <v>43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660</v>
      </c>
      <c r="AT139" s="229" t="s">
        <v>174</v>
      </c>
      <c r="AU139" s="229" t="s">
        <v>88</v>
      </c>
      <c r="AY139" s="16" t="s">
        <v>172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86</v>
      </c>
      <c r="BK139" s="230">
        <f>ROUND(I139*H139,2)</f>
        <v>0</v>
      </c>
      <c r="BL139" s="16" t="s">
        <v>660</v>
      </c>
      <c r="BM139" s="229" t="s">
        <v>680</v>
      </c>
    </row>
    <row r="140" s="2" customFormat="1">
      <c r="A140" s="37"/>
      <c r="B140" s="38"/>
      <c r="C140" s="39"/>
      <c r="D140" s="231" t="s">
        <v>181</v>
      </c>
      <c r="E140" s="39"/>
      <c r="F140" s="232" t="s">
        <v>679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181</v>
      </c>
      <c r="AU140" s="16" t="s">
        <v>88</v>
      </c>
    </row>
    <row r="141" s="2" customFormat="1">
      <c r="A141" s="37"/>
      <c r="B141" s="38"/>
      <c r="C141" s="39"/>
      <c r="D141" s="236" t="s">
        <v>183</v>
      </c>
      <c r="E141" s="39"/>
      <c r="F141" s="237" t="s">
        <v>681</v>
      </c>
      <c r="G141" s="39"/>
      <c r="H141" s="39"/>
      <c r="I141" s="233"/>
      <c r="J141" s="39"/>
      <c r="K141" s="39"/>
      <c r="L141" s="43"/>
      <c r="M141" s="234"/>
      <c r="N141" s="23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183</v>
      </c>
      <c r="AU141" s="16" t="s">
        <v>88</v>
      </c>
    </row>
    <row r="142" s="2" customFormat="1" ht="16.5" customHeight="1">
      <c r="A142" s="37"/>
      <c r="B142" s="38"/>
      <c r="C142" s="218" t="s">
        <v>98</v>
      </c>
      <c r="D142" s="218" t="s">
        <v>174</v>
      </c>
      <c r="E142" s="219" t="s">
        <v>682</v>
      </c>
      <c r="F142" s="220" t="s">
        <v>683</v>
      </c>
      <c r="G142" s="221" t="s">
        <v>659</v>
      </c>
      <c r="H142" s="222">
        <v>1</v>
      </c>
      <c r="I142" s="223"/>
      <c r="J142" s="224">
        <f>ROUND(I142*H142,2)</f>
        <v>0</v>
      </c>
      <c r="K142" s="220" t="s">
        <v>1</v>
      </c>
      <c r="L142" s="43"/>
      <c r="M142" s="225" t="s">
        <v>1</v>
      </c>
      <c r="N142" s="226" t="s">
        <v>43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660</v>
      </c>
      <c r="AT142" s="229" t="s">
        <v>174</v>
      </c>
      <c r="AU142" s="229" t="s">
        <v>88</v>
      </c>
      <c r="AY142" s="16" t="s">
        <v>172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86</v>
      </c>
      <c r="BK142" s="230">
        <f>ROUND(I142*H142,2)</f>
        <v>0</v>
      </c>
      <c r="BL142" s="16" t="s">
        <v>660</v>
      </c>
      <c r="BM142" s="229" t="s">
        <v>684</v>
      </c>
    </row>
    <row r="143" s="2" customFormat="1">
      <c r="A143" s="37"/>
      <c r="B143" s="38"/>
      <c r="C143" s="39"/>
      <c r="D143" s="231" t="s">
        <v>181</v>
      </c>
      <c r="E143" s="39"/>
      <c r="F143" s="232" t="s">
        <v>685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181</v>
      </c>
      <c r="AU143" s="16" t="s">
        <v>88</v>
      </c>
    </row>
    <row r="144" s="2" customFormat="1">
      <c r="A144" s="37"/>
      <c r="B144" s="38"/>
      <c r="C144" s="39"/>
      <c r="D144" s="231" t="s">
        <v>382</v>
      </c>
      <c r="E144" s="39"/>
      <c r="F144" s="270" t="s">
        <v>686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382</v>
      </c>
      <c r="AU144" s="16" t="s">
        <v>88</v>
      </c>
    </row>
    <row r="145" s="13" customFormat="1">
      <c r="A145" s="13"/>
      <c r="B145" s="238"/>
      <c r="C145" s="239"/>
      <c r="D145" s="231" t="s">
        <v>185</v>
      </c>
      <c r="E145" s="240" t="s">
        <v>1</v>
      </c>
      <c r="F145" s="241" t="s">
        <v>86</v>
      </c>
      <c r="G145" s="239"/>
      <c r="H145" s="242">
        <v>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185</v>
      </c>
      <c r="AU145" s="248" t="s">
        <v>88</v>
      </c>
      <c r="AV145" s="13" t="s">
        <v>88</v>
      </c>
      <c r="AW145" s="13" t="s">
        <v>33</v>
      </c>
      <c r="AX145" s="13" t="s">
        <v>86</v>
      </c>
      <c r="AY145" s="248" t="s">
        <v>172</v>
      </c>
    </row>
    <row r="146" s="2" customFormat="1" ht="16.5" customHeight="1">
      <c r="A146" s="37"/>
      <c r="B146" s="38"/>
      <c r="C146" s="218" t="s">
        <v>218</v>
      </c>
      <c r="D146" s="218" t="s">
        <v>174</v>
      </c>
      <c r="E146" s="219" t="s">
        <v>687</v>
      </c>
      <c r="F146" s="220" t="s">
        <v>688</v>
      </c>
      <c r="G146" s="221" t="s">
        <v>659</v>
      </c>
      <c r="H146" s="222">
        <v>1</v>
      </c>
      <c r="I146" s="223"/>
      <c r="J146" s="224">
        <f>ROUND(I146*H146,2)</f>
        <v>0</v>
      </c>
      <c r="K146" s="220" t="s">
        <v>178</v>
      </c>
      <c r="L146" s="43"/>
      <c r="M146" s="225" t="s">
        <v>1</v>
      </c>
      <c r="N146" s="226" t="s">
        <v>43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660</v>
      </c>
      <c r="AT146" s="229" t="s">
        <v>174</v>
      </c>
      <c r="AU146" s="229" t="s">
        <v>88</v>
      </c>
      <c r="AY146" s="16" t="s">
        <v>172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86</v>
      </c>
      <c r="BK146" s="230">
        <f>ROUND(I146*H146,2)</f>
        <v>0</v>
      </c>
      <c r="BL146" s="16" t="s">
        <v>660</v>
      </c>
      <c r="BM146" s="229" t="s">
        <v>689</v>
      </c>
    </row>
    <row r="147" s="2" customFormat="1">
      <c r="A147" s="37"/>
      <c r="B147" s="38"/>
      <c r="C147" s="39"/>
      <c r="D147" s="231" t="s">
        <v>181</v>
      </c>
      <c r="E147" s="39"/>
      <c r="F147" s="232" t="s">
        <v>688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88</v>
      </c>
    </row>
    <row r="148" s="2" customFormat="1">
      <c r="A148" s="37"/>
      <c r="B148" s="38"/>
      <c r="C148" s="39"/>
      <c r="D148" s="236" t="s">
        <v>183</v>
      </c>
      <c r="E148" s="39"/>
      <c r="F148" s="237" t="s">
        <v>690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183</v>
      </c>
      <c r="AU148" s="16" t="s">
        <v>88</v>
      </c>
    </row>
    <row r="149" s="2" customFormat="1">
      <c r="A149" s="37"/>
      <c r="B149" s="38"/>
      <c r="C149" s="39"/>
      <c r="D149" s="231" t="s">
        <v>382</v>
      </c>
      <c r="E149" s="39"/>
      <c r="F149" s="270" t="s">
        <v>691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382</v>
      </c>
      <c r="AU149" s="16" t="s">
        <v>88</v>
      </c>
    </row>
    <row r="150" s="2" customFormat="1" ht="16.5" customHeight="1">
      <c r="A150" s="37"/>
      <c r="B150" s="38"/>
      <c r="C150" s="218" t="s">
        <v>226</v>
      </c>
      <c r="D150" s="218" t="s">
        <v>174</v>
      </c>
      <c r="E150" s="219" t="s">
        <v>692</v>
      </c>
      <c r="F150" s="220" t="s">
        <v>693</v>
      </c>
      <c r="G150" s="221" t="s">
        <v>659</v>
      </c>
      <c r="H150" s="222">
        <v>1</v>
      </c>
      <c r="I150" s="223"/>
      <c r="J150" s="224">
        <f>ROUND(I150*H150,2)</f>
        <v>0</v>
      </c>
      <c r="K150" s="220" t="s">
        <v>178</v>
      </c>
      <c r="L150" s="43"/>
      <c r="M150" s="225" t="s">
        <v>1</v>
      </c>
      <c r="N150" s="226" t="s">
        <v>43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660</v>
      </c>
      <c r="AT150" s="229" t="s">
        <v>174</v>
      </c>
      <c r="AU150" s="229" t="s">
        <v>88</v>
      </c>
      <c r="AY150" s="16" t="s">
        <v>172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86</v>
      </c>
      <c r="BK150" s="230">
        <f>ROUND(I150*H150,2)</f>
        <v>0</v>
      </c>
      <c r="BL150" s="16" t="s">
        <v>660</v>
      </c>
      <c r="BM150" s="229" t="s">
        <v>694</v>
      </c>
    </row>
    <row r="151" s="2" customFormat="1">
      <c r="A151" s="37"/>
      <c r="B151" s="38"/>
      <c r="C151" s="39"/>
      <c r="D151" s="231" t="s">
        <v>181</v>
      </c>
      <c r="E151" s="39"/>
      <c r="F151" s="232" t="s">
        <v>693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181</v>
      </c>
      <c r="AU151" s="16" t="s">
        <v>88</v>
      </c>
    </row>
    <row r="152" s="2" customFormat="1">
      <c r="A152" s="37"/>
      <c r="B152" s="38"/>
      <c r="C152" s="39"/>
      <c r="D152" s="236" t="s">
        <v>183</v>
      </c>
      <c r="E152" s="39"/>
      <c r="F152" s="237" t="s">
        <v>695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183</v>
      </c>
      <c r="AU152" s="16" t="s">
        <v>88</v>
      </c>
    </row>
    <row r="153" s="2" customFormat="1">
      <c r="A153" s="37"/>
      <c r="B153" s="38"/>
      <c r="C153" s="39"/>
      <c r="D153" s="231" t="s">
        <v>382</v>
      </c>
      <c r="E153" s="39"/>
      <c r="F153" s="270" t="s">
        <v>696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382</v>
      </c>
      <c r="AU153" s="16" t="s">
        <v>88</v>
      </c>
    </row>
    <row r="154" s="12" customFormat="1" ht="22.8" customHeight="1">
      <c r="A154" s="12"/>
      <c r="B154" s="202"/>
      <c r="C154" s="203"/>
      <c r="D154" s="204" t="s">
        <v>77</v>
      </c>
      <c r="E154" s="216" t="s">
        <v>697</v>
      </c>
      <c r="F154" s="216" t="s">
        <v>698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SUM(P155:P171)</f>
        <v>0</v>
      </c>
      <c r="Q154" s="210"/>
      <c r="R154" s="211">
        <f>SUM(R155:R171)</f>
        <v>0</v>
      </c>
      <c r="S154" s="210"/>
      <c r="T154" s="212">
        <f>SUM(T155:T171)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207</v>
      </c>
      <c r="AT154" s="214" t="s">
        <v>77</v>
      </c>
      <c r="AU154" s="214" t="s">
        <v>86</v>
      </c>
      <c r="AY154" s="213" t="s">
        <v>172</v>
      </c>
      <c r="BK154" s="215">
        <f>SUM(BK155:BK171)</f>
        <v>0</v>
      </c>
    </row>
    <row r="155" s="2" customFormat="1" ht="16.5" customHeight="1">
      <c r="A155" s="37"/>
      <c r="B155" s="38"/>
      <c r="C155" s="218" t="s">
        <v>232</v>
      </c>
      <c r="D155" s="218" t="s">
        <v>174</v>
      </c>
      <c r="E155" s="219" t="s">
        <v>699</v>
      </c>
      <c r="F155" s="220" t="s">
        <v>698</v>
      </c>
      <c r="G155" s="221" t="s">
        <v>659</v>
      </c>
      <c r="H155" s="222">
        <v>1</v>
      </c>
      <c r="I155" s="223"/>
      <c r="J155" s="224">
        <f>ROUND(I155*H155,2)</f>
        <v>0</v>
      </c>
      <c r="K155" s="220" t="s">
        <v>178</v>
      </c>
      <c r="L155" s="43"/>
      <c r="M155" s="225" t="s">
        <v>1</v>
      </c>
      <c r="N155" s="226" t="s">
        <v>43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660</v>
      </c>
      <c r="AT155" s="229" t="s">
        <v>174</v>
      </c>
      <c r="AU155" s="229" t="s">
        <v>88</v>
      </c>
      <c r="AY155" s="16" t="s">
        <v>172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86</v>
      </c>
      <c r="BK155" s="230">
        <f>ROUND(I155*H155,2)</f>
        <v>0</v>
      </c>
      <c r="BL155" s="16" t="s">
        <v>660</v>
      </c>
      <c r="BM155" s="229" t="s">
        <v>700</v>
      </c>
    </row>
    <row r="156" s="2" customFormat="1">
      <c r="A156" s="37"/>
      <c r="B156" s="38"/>
      <c r="C156" s="39"/>
      <c r="D156" s="231" t="s">
        <v>181</v>
      </c>
      <c r="E156" s="39"/>
      <c r="F156" s="232" t="s">
        <v>698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181</v>
      </c>
      <c r="AU156" s="16" t="s">
        <v>88</v>
      </c>
    </row>
    <row r="157" s="2" customFormat="1">
      <c r="A157" s="37"/>
      <c r="B157" s="38"/>
      <c r="C157" s="39"/>
      <c r="D157" s="236" t="s">
        <v>183</v>
      </c>
      <c r="E157" s="39"/>
      <c r="F157" s="237" t="s">
        <v>701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183</v>
      </c>
      <c r="AU157" s="16" t="s">
        <v>88</v>
      </c>
    </row>
    <row r="158" s="2" customFormat="1">
      <c r="A158" s="37"/>
      <c r="B158" s="38"/>
      <c r="C158" s="39"/>
      <c r="D158" s="231" t="s">
        <v>382</v>
      </c>
      <c r="E158" s="39"/>
      <c r="F158" s="270" t="s">
        <v>696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382</v>
      </c>
      <c r="AU158" s="16" t="s">
        <v>88</v>
      </c>
    </row>
    <row r="159" s="2" customFormat="1" ht="16.5" customHeight="1">
      <c r="A159" s="37"/>
      <c r="B159" s="38"/>
      <c r="C159" s="218" t="s">
        <v>239</v>
      </c>
      <c r="D159" s="218" t="s">
        <v>174</v>
      </c>
      <c r="E159" s="219" t="s">
        <v>702</v>
      </c>
      <c r="F159" s="220" t="s">
        <v>703</v>
      </c>
      <c r="G159" s="221" t="s">
        <v>704</v>
      </c>
      <c r="H159" s="222">
        <v>2</v>
      </c>
      <c r="I159" s="223"/>
      <c r="J159" s="224">
        <f>ROUND(I159*H159,2)</f>
        <v>0</v>
      </c>
      <c r="K159" s="220" t="s">
        <v>178</v>
      </c>
      <c r="L159" s="43"/>
      <c r="M159" s="225" t="s">
        <v>1</v>
      </c>
      <c r="N159" s="226" t="s">
        <v>43</v>
      </c>
      <c r="O159" s="90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660</v>
      </c>
      <c r="AT159" s="229" t="s">
        <v>174</v>
      </c>
      <c r="AU159" s="229" t="s">
        <v>88</v>
      </c>
      <c r="AY159" s="16" t="s">
        <v>172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86</v>
      </c>
      <c r="BK159" s="230">
        <f>ROUND(I159*H159,2)</f>
        <v>0</v>
      </c>
      <c r="BL159" s="16" t="s">
        <v>660</v>
      </c>
      <c r="BM159" s="229" t="s">
        <v>705</v>
      </c>
    </row>
    <row r="160" s="2" customFormat="1">
      <c r="A160" s="37"/>
      <c r="B160" s="38"/>
      <c r="C160" s="39"/>
      <c r="D160" s="231" t="s">
        <v>181</v>
      </c>
      <c r="E160" s="39"/>
      <c r="F160" s="232" t="s">
        <v>703</v>
      </c>
      <c r="G160" s="39"/>
      <c r="H160" s="39"/>
      <c r="I160" s="233"/>
      <c r="J160" s="39"/>
      <c r="K160" s="39"/>
      <c r="L160" s="43"/>
      <c r="M160" s="234"/>
      <c r="N160" s="23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181</v>
      </c>
      <c r="AU160" s="16" t="s">
        <v>88</v>
      </c>
    </row>
    <row r="161" s="2" customFormat="1">
      <c r="A161" s="37"/>
      <c r="B161" s="38"/>
      <c r="C161" s="39"/>
      <c r="D161" s="236" t="s">
        <v>183</v>
      </c>
      <c r="E161" s="39"/>
      <c r="F161" s="237" t="s">
        <v>706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183</v>
      </c>
      <c r="AU161" s="16" t="s">
        <v>88</v>
      </c>
    </row>
    <row r="162" s="2" customFormat="1" ht="16.5" customHeight="1">
      <c r="A162" s="37"/>
      <c r="B162" s="38"/>
      <c r="C162" s="218" t="s">
        <v>248</v>
      </c>
      <c r="D162" s="218" t="s">
        <v>174</v>
      </c>
      <c r="E162" s="219" t="s">
        <v>707</v>
      </c>
      <c r="F162" s="220" t="s">
        <v>708</v>
      </c>
      <c r="G162" s="221" t="s">
        <v>704</v>
      </c>
      <c r="H162" s="222">
        <v>4</v>
      </c>
      <c r="I162" s="223"/>
      <c r="J162" s="224">
        <f>ROUND(I162*H162,2)</f>
        <v>0</v>
      </c>
      <c r="K162" s="220" t="s">
        <v>1</v>
      </c>
      <c r="L162" s="43"/>
      <c r="M162" s="225" t="s">
        <v>1</v>
      </c>
      <c r="N162" s="226" t="s">
        <v>43</v>
      </c>
      <c r="O162" s="90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660</v>
      </c>
      <c r="AT162" s="229" t="s">
        <v>174</v>
      </c>
      <c r="AU162" s="229" t="s">
        <v>88</v>
      </c>
      <c r="AY162" s="16" t="s">
        <v>172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86</v>
      </c>
      <c r="BK162" s="230">
        <f>ROUND(I162*H162,2)</f>
        <v>0</v>
      </c>
      <c r="BL162" s="16" t="s">
        <v>660</v>
      </c>
      <c r="BM162" s="229" t="s">
        <v>709</v>
      </c>
    </row>
    <row r="163" s="2" customFormat="1">
      <c r="A163" s="37"/>
      <c r="B163" s="38"/>
      <c r="C163" s="39"/>
      <c r="D163" s="231" t="s">
        <v>181</v>
      </c>
      <c r="E163" s="39"/>
      <c r="F163" s="232" t="s">
        <v>710</v>
      </c>
      <c r="G163" s="39"/>
      <c r="H163" s="39"/>
      <c r="I163" s="233"/>
      <c r="J163" s="39"/>
      <c r="K163" s="39"/>
      <c r="L163" s="43"/>
      <c r="M163" s="234"/>
      <c r="N163" s="23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181</v>
      </c>
      <c r="AU163" s="16" t="s">
        <v>88</v>
      </c>
    </row>
    <row r="164" s="2" customFormat="1">
      <c r="A164" s="37"/>
      <c r="B164" s="38"/>
      <c r="C164" s="39"/>
      <c r="D164" s="231" t="s">
        <v>382</v>
      </c>
      <c r="E164" s="39"/>
      <c r="F164" s="270" t="s">
        <v>711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382</v>
      </c>
      <c r="AU164" s="16" t="s">
        <v>88</v>
      </c>
    </row>
    <row r="165" s="13" customFormat="1">
      <c r="A165" s="13"/>
      <c r="B165" s="238"/>
      <c r="C165" s="239"/>
      <c r="D165" s="231" t="s">
        <v>185</v>
      </c>
      <c r="E165" s="240" t="s">
        <v>1</v>
      </c>
      <c r="F165" s="241" t="s">
        <v>179</v>
      </c>
      <c r="G165" s="239"/>
      <c r="H165" s="242">
        <v>4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185</v>
      </c>
      <c r="AU165" s="248" t="s">
        <v>88</v>
      </c>
      <c r="AV165" s="13" t="s">
        <v>88</v>
      </c>
      <c r="AW165" s="13" t="s">
        <v>33</v>
      </c>
      <c r="AX165" s="13" t="s">
        <v>86</v>
      </c>
      <c r="AY165" s="248" t="s">
        <v>172</v>
      </c>
    </row>
    <row r="166" s="2" customFormat="1" ht="16.5" customHeight="1">
      <c r="A166" s="37"/>
      <c r="B166" s="38"/>
      <c r="C166" s="218" t="s">
        <v>8</v>
      </c>
      <c r="D166" s="218" t="s">
        <v>174</v>
      </c>
      <c r="E166" s="219" t="s">
        <v>712</v>
      </c>
      <c r="F166" s="220" t="s">
        <v>713</v>
      </c>
      <c r="G166" s="221" t="s">
        <v>704</v>
      </c>
      <c r="H166" s="222">
        <v>2</v>
      </c>
      <c r="I166" s="223"/>
      <c r="J166" s="224">
        <f>ROUND(I166*H166,2)</f>
        <v>0</v>
      </c>
      <c r="K166" s="220" t="s">
        <v>178</v>
      </c>
      <c r="L166" s="43"/>
      <c r="M166" s="225" t="s">
        <v>1</v>
      </c>
      <c r="N166" s="226" t="s">
        <v>43</v>
      </c>
      <c r="O166" s="90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660</v>
      </c>
      <c r="AT166" s="229" t="s">
        <v>174</v>
      </c>
      <c r="AU166" s="229" t="s">
        <v>88</v>
      </c>
      <c r="AY166" s="16" t="s">
        <v>172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86</v>
      </c>
      <c r="BK166" s="230">
        <f>ROUND(I166*H166,2)</f>
        <v>0</v>
      </c>
      <c r="BL166" s="16" t="s">
        <v>660</v>
      </c>
      <c r="BM166" s="229" t="s">
        <v>714</v>
      </c>
    </row>
    <row r="167" s="2" customFormat="1">
      <c r="A167" s="37"/>
      <c r="B167" s="38"/>
      <c r="C167" s="39"/>
      <c r="D167" s="231" t="s">
        <v>181</v>
      </c>
      <c r="E167" s="39"/>
      <c r="F167" s="232" t="s">
        <v>713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181</v>
      </c>
      <c r="AU167" s="16" t="s">
        <v>88</v>
      </c>
    </row>
    <row r="168" s="2" customFormat="1">
      <c r="A168" s="37"/>
      <c r="B168" s="38"/>
      <c r="C168" s="39"/>
      <c r="D168" s="236" t="s">
        <v>183</v>
      </c>
      <c r="E168" s="39"/>
      <c r="F168" s="237" t="s">
        <v>715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183</v>
      </c>
      <c r="AU168" s="16" t="s">
        <v>88</v>
      </c>
    </row>
    <row r="169" s="2" customFormat="1" ht="16.5" customHeight="1">
      <c r="A169" s="37"/>
      <c r="B169" s="38"/>
      <c r="C169" s="218" t="s">
        <v>261</v>
      </c>
      <c r="D169" s="218" t="s">
        <v>174</v>
      </c>
      <c r="E169" s="219" t="s">
        <v>716</v>
      </c>
      <c r="F169" s="220" t="s">
        <v>717</v>
      </c>
      <c r="G169" s="221" t="s">
        <v>659</v>
      </c>
      <c r="H169" s="222">
        <v>1</v>
      </c>
      <c r="I169" s="223"/>
      <c r="J169" s="224">
        <f>ROUND(I169*H169,2)</f>
        <v>0</v>
      </c>
      <c r="K169" s="220" t="s">
        <v>178</v>
      </c>
      <c r="L169" s="43"/>
      <c r="M169" s="225" t="s">
        <v>1</v>
      </c>
      <c r="N169" s="226" t="s">
        <v>43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660</v>
      </c>
      <c r="AT169" s="229" t="s">
        <v>174</v>
      </c>
      <c r="AU169" s="229" t="s">
        <v>88</v>
      </c>
      <c r="AY169" s="16" t="s">
        <v>172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86</v>
      </c>
      <c r="BK169" s="230">
        <f>ROUND(I169*H169,2)</f>
        <v>0</v>
      </c>
      <c r="BL169" s="16" t="s">
        <v>660</v>
      </c>
      <c r="BM169" s="229" t="s">
        <v>718</v>
      </c>
    </row>
    <row r="170" s="2" customFormat="1">
      <c r="A170" s="37"/>
      <c r="B170" s="38"/>
      <c r="C170" s="39"/>
      <c r="D170" s="231" t="s">
        <v>181</v>
      </c>
      <c r="E170" s="39"/>
      <c r="F170" s="232" t="s">
        <v>717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181</v>
      </c>
      <c r="AU170" s="16" t="s">
        <v>88</v>
      </c>
    </row>
    <row r="171" s="2" customFormat="1">
      <c r="A171" s="37"/>
      <c r="B171" s="38"/>
      <c r="C171" s="39"/>
      <c r="D171" s="236" t="s">
        <v>183</v>
      </c>
      <c r="E171" s="39"/>
      <c r="F171" s="237" t="s">
        <v>719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183</v>
      </c>
      <c r="AU171" s="16" t="s">
        <v>88</v>
      </c>
    </row>
    <row r="172" s="12" customFormat="1" ht="22.8" customHeight="1">
      <c r="A172" s="12"/>
      <c r="B172" s="202"/>
      <c r="C172" s="203"/>
      <c r="D172" s="204" t="s">
        <v>77</v>
      </c>
      <c r="E172" s="216" t="s">
        <v>720</v>
      </c>
      <c r="F172" s="216" t="s">
        <v>721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SUM(P173:P180)</f>
        <v>0</v>
      </c>
      <c r="Q172" s="210"/>
      <c r="R172" s="211">
        <f>SUM(R173:R180)</f>
        <v>0</v>
      </c>
      <c r="S172" s="210"/>
      <c r="T172" s="212">
        <f>SUM(T173:T180)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207</v>
      </c>
      <c r="AT172" s="214" t="s">
        <v>77</v>
      </c>
      <c r="AU172" s="214" t="s">
        <v>86</v>
      </c>
      <c r="AY172" s="213" t="s">
        <v>172</v>
      </c>
      <c r="BK172" s="215">
        <f>SUM(BK173:BK180)</f>
        <v>0</v>
      </c>
    </row>
    <row r="173" s="2" customFormat="1" ht="16.5" customHeight="1">
      <c r="A173" s="37"/>
      <c r="B173" s="38"/>
      <c r="C173" s="218" t="s">
        <v>268</v>
      </c>
      <c r="D173" s="218" t="s">
        <v>174</v>
      </c>
      <c r="E173" s="219" t="s">
        <v>722</v>
      </c>
      <c r="F173" s="220" t="s">
        <v>723</v>
      </c>
      <c r="G173" s="221" t="s">
        <v>704</v>
      </c>
      <c r="H173" s="222">
        <v>2</v>
      </c>
      <c r="I173" s="223"/>
      <c r="J173" s="224">
        <f>ROUND(I173*H173,2)</f>
        <v>0</v>
      </c>
      <c r="K173" s="220" t="s">
        <v>178</v>
      </c>
      <c r="L173" s="43"/>
      <c r="M173" s="225" t="s">
        <v>1</v>
      </c>
      <c r="N173" s="226" t="s">
        <v>43</v>
      </c>
      <c r="O173" s="90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660</v>
      </c>
      <c r="AT173" s="229" t="s">
        <v>174</v>
      </c>
      <c r="AU173" s="229" t="s">
        <v>88</v>
      </c>
      <c r="AY173" s="16" t="s">
        <v>172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86</v>
      </c>
      <c r="BK173" s="230">
        <f>ROUND(I173*H173,2)</f>
        <v>0</v>
      </c>
      <c r="BL173" s="16" t="s">
        <v>660</v>
      </c>
      <c r="BM173" s="229" t="s">
        <v>724</v>
      </c>
    </row>
    <row r="174" s="2" customFormat="1">
      <c r="A174" s="37"/>
      <c r="B174" s="38"/>
      <c r="C174" s="39"/>
      <c r="D174" s="231" t="s">
        <v>181</v>
      </c>
      <c r="E174" s="39"/>
      <c r="F174" s="232" t="s">
        <v>723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181</v>
      </c>
      <c r="AU174" s="16" t="s">
        <v>88</v>
      </c>
    </row>
    <row r="175" s="2" customFormat="1">
      <c r="A175" s="37"/>
      <c r="B175" s="38"/>
      <c r="C175" s="39"/>
      <c r="D175" s="236" t="s">
        <v>183</v>
      </c>
      <c r="E175" s="39"/>
      <c r="F175" s="237" t="s">
        <v>725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183</v>
      </c>
      <c r="AU175" s="16" t="s">
        <v>88</v>
      </c>
    </row>
    <row r="176" s="2" customFormat="1">
      <c r="A176" s="37"/>
      <c r="B176" s="38"/>
      <c r="C176" s="39"/>
      <c r="D176" s="231" t="s">
        <v>382</v>
      </c>
      <c r="E176" s="39"/>
      <c r="F176" s="270" t="s">
        <v>726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382</v>
      </c>
      <c r="AU176" s="16" t="s">
        <v>88</v>
      </c>
    </row>
    <row r="177" s="2" customFormat="1" ht="16.5" customHeight="1">
      <c r="A177" s="37"/>
      <c r="B177" s="38"/>
      <c r="C177" s="218" t="s">
        <v>271</v>
      </c>
      <c r="D177" s="218" t="s">
        <v>174</v>
      </c>
      <c r="E177" s="219" t="s">
        <v>727</v>
      </c>
      <c r="F177" s="220" t="s">
        <v>728</v>
      </c>
      <c r="G177" s="221" t="s">
        <v>659</v>
      </c>
      <c r="H177" s="222">
        <v>1</v>
      </c>
      <c r="I177" s="223"/>
      <c r="J177" s="224">
        <f>ROUND(I177*H177,2)</f>
        <v>0</v>
      </c>
      <c r="K177" s="220" t="s">
        <v>178</v>
      </c>
      <c r="L177" s="43"/>
      <c r="M177" s="225" t="s">
        <v>1</v>
      </c>
      <c r="N177" s="226" t="s">
        <v>43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660</v>
      </c>
      <c r="AT177" s="229" t="s">
        <v>174</v>
      </c>
      <c r="AU177" s="229" t="s">
        <v>88</v>
      </c>
      <c r="AY177" s="16" t="s">
        <v>172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86</v>
      </c>
      <c r="BK177" s="230">
        <f>ROUND(I177*H177,2)</f>
        <v>0</v>
      </c>
      <c r="BL177" s="16" t="s">
        <v>660</v>
      </c>
      <c r="BM177" s="229" t="s">
        <v>729</v>
      </c>
    </row>
    <row r="178" s="2" customFormat="1">
      <c r="A178" s="37"/>
      <c r="B178" s="38"/>
      <c r="C178" s="39"/>
      <c r="D178" s="231" t="s">
        <v>181</v>
      </c>
      <c r="E178" s="39"/>
      <c r="F178" s="232" t="s">
        <v>728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181</v>
      </c>
      <c r="AU178" s="16" t="s">
        <v>88</v>
      </c>
    </row>
    <row r="179" s="2" customFormat="1">
      <c r="A179" s="37"/>
      <c r="B179" s="38"/>
      <c r="C179" s="39"/>
      <c r="D179" s="236" t="s">
        <v>183</v>
      </c>
      <c r="E179" s="39"/>
      <c r="F179" s="237" t="s">
        <v>730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183</v>
      </c>
      <c r="AU179" s="16" t="s">
        <v>88</v>
      </c>
    </row>
    <row r="180" s="2" customFormat="1">
      <c r="A180" s="37"/>
      <c r="B180" s="38"/>
      <c r="C180" s="39"/>
      <c r="D180" s="231" t="s">
        <v>382</v>
      </c>
      <c r="E180" s="39"/>
      <c r="F180" s="270" t="s">
        <v>731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382</v>
      </c>
      <c r="AU180" s="16" t="s">
        <v>88</v>
      </c>
    </row>
    <row r="181" s="12" customFormat="1" ht="22.8" customHeight="1">
      <c r="A181" s="12"/>
      <c r="B181" s="202"/>
      <c r="C181" s="203"/>
      <c r="D181" s="204" t="s">
        <v>77</v>
      </c>
      <c r="E181" s="216" t="s">
        <v>732</v>
      </c>
      <c r="F181" s="216" t="s">
        <v>733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SUM(P182:P189)</f>
        <v>0</v>
      </c>
      <c r="Q181" s="210"/>
      <c r="R181" s="211">
        <f>SUM(R182:R189)</f>
        <v>0</v>
      </c>
      <c r="S181" s="210"/>
      <c r="T181" s="212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207</v>
      </c>
      <c r="AT181" s="214" t="s">
        <v>77</v>
      </c>
      <c r="AU181" s="214" t="s">
        <v>86</v>
      </c>
      <c r="AY181" s="213" t="s">
        <v>172</v>
      </c>
      <c r="BK181" s="215">
        <f>SUM(BK182:BK189)</f>
        <v>0</v>
      </c>
    </row>
    <row r="182" s="2" customFormat="1" ht="16.5" customHeight="1">
      <c r="A182" s="37"/>
      <c r="B182" s="38"/>
      <c r="C182" s="218" t="s">
        <v>278</v>
      </c>
      <c r="D182" s="218" t="s">
        <v>174</v>
      </c>
      <c r="E182" s="219" t="s">
        <v>734</v>
      </c>
      <c r="F182" s="220" t="s">
        <v>735</v>
      </c>
      <c r="G182" s="221" t="s">
        <v>659</v>
      </c>
      <c r="H182" s="222">
        <v>1</v>
      </c>
      <c r="I182" s="223"/>
      <c r="J182" s="224">
        <f>ROUND(I182*H182,2)</f>
        <v>0</v>
      </c>
      <c r="K182" s="220" t="s">
        <v>178</v>
      </c>
      <c r="L182" s="43"/>
      <c r="M182" s="225" t="s">
        <v>1</v>
      </c>
      <c r="N182" s="226" t="s">
        <v>43</v>
      </c>
      <c r="O182" s="90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660</v>
      </c>
      <c r="AT182" s="229" t="s">
        <v>174</v>
      </c>
      <c r="AU182" s="229" t="s">
        <v>88</v>
      </c>
      <c r="AY182" s="16" t="s">
        <v>172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86</v>
      </c>
      <c r="BK182" s="230">
        <f>ROUND(I182*H182,2)</f>
        <v>0</v>
      </c>
      <c r="BL182" s="16" t="s">
        <v>660</v>
      </c>
      <c r="BM182" s="229" t="s">
        <v>736</v>
      </c>
    </row>
    <row r="183" s="2" customFormat="1">
      <c r="A183" s="37"/>
      <c r="B183" s="38"/>
      <c r="C183" s="39"/>
      <c r="D183" s="231" t="s">
        <v>181</v>
      </c>
      <c r="E183" s="39"/>
      <c r="F183" s="232" t="s">
        <v>735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181</v>
      </c>
      <c r="AU183" s="16" t="s">
        <v>88</v>
      </c>
    </row>
    <row r="184" s="2" customFormat="1">
      <c r="A184" s="37"/>
      <c r="B184" s="38"/>
      <c r="C184" s="39"/>
      <c r="D184" s="236" t="s">
        <v>183</v>
      </c>
      <c r="E184" s="39"/>
      <c r="F184" s="237" t="s">
        <v>737</v>
      </c>
      <c r="G184" s="39"/>
      <c r="H184" s="39"/>
      <c r="I184" s="233"/>
      <c r="J184" s="39"/>
      <c r="K184" s="39"/>
      <c r="L184" s="43"/>
      <c r="M184" s="234"/>
      <c r="N184" s="23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183</v>
      </c>
      <c r="AU184" s="16" t="s">
        <v>88</v>
      </c>
    </row>
    <row r="185" s="2" customFormat="1">
      <c r="A185" s="37"/>
      <c r="B185" s="38"/>
      <c r="C185" s="39"/>
      <c r="D185" s="231" t="s">
        <v>382</v>
      </c>
      <c r="E185" s="39"/>
      <c r="F185" s="270" t="s">
        <v>738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382</v>
      </c>
      <c r="AU185" s="16" t="s">
        <v>88</v>
      </c>
    </row>
    <row r="186" s="2" customFormat="1" ht="16.5" customHeight="1">
      <c r="A186" s="37"/>
      <c r="B186" s="38"/>
      <c r="C186" s="218" t="s">
        <v>284</v>
      </c>
      <c r="D186" s="218" t="s">
        <v>174</v>
      </c>
      <c r="E186" s="219" t="s">
        <v>739</v>
      </c>
      <c r="F186" s="220" t="s">
        <v>740</v>
      </c>
      <c r="G186" s="221" t="s">
        <v>659</v>
      </c>
      <c r="H186" s="222">
        <v>1</v>
      </c>
      <c r="I186" s="223"/>
      <c r="J186" s="224">
        <f>ROUND(I186*H186,2)</f>
        <v>0</v>
      </c>
      <c r="K186" s="220" t="s">
        <v>178</v>
      </c>
      <c r="L186" s="43"/>
      <c r="M186" s="225" t="s">
        <v>1</v>
      </c>
      <c r="N186" s="226" t="s">
        <v>43</v>
      </c>
      <c r="O186" s="90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660</v>
      </c>
      <c r="AT186" s="229" t="s">
        <v>174</v>
      </c>
      <c r="AU186" s="229" t="s">
        <v>88</v>
      </c>
      <c r="AY186" s="16" t="s">
        <v>172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86</v>
      </c>
      <c r="BK186" s="230">
        <f>ROUND(I186*H186,2)</f>
        <v>0</v>
      </c>
      <c r="BL186" s="16" t="s">
        <v>660</v>
      </c>
      <c r="BM186" s="229" t="s">
        <v>741</v>
      </c>
    </row>
    <row r="187" s="2" customFormat="1">
      <c r="A187" s="37"/>
      <c r="B187" s="38"/>
      <c r="C187" s="39"/>
      <c r="D187" s="231" t="s">
        <v>181</v>
      </c>
      <c r="E187" s="39"/>
      <c r="F187" s="232" t="s">
        <v>740</v>
      </c>
      <c r="G187" s="39"/>
      <c r="H187" s="39"/>
      <c r="I187" s="233"/>
      <c r="J187" s="39"/>
      <c r="K187" s="39"/>
      <c r="L187" s="43"/>
      <c r="M187" s="234"/>
      <c r="N187" s="23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181</v>
      </c>
      <c r="AU187" s="16" t="s">
        <v>88</v>
      </c>
    </row>
    <row r="188" s="2" customFormat="1">
      <c r="A188" s="37"/>
      <c r="B188" s="38"/>
      <c r="C188" s="39"/>
      <c r="D188" s="236" t="s">
        <v>183</v>
      </c>
      <c r="E188" s="39"/>
      <c r="F188" s="237" t="s">
        <v>742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183</v>
      </c>
      <c r="AU188" s="16" t="s">
        <v>88</v>
      </c>
    </row>
    <row r="189" s="2" customFormat="1">
      <c r="A189" s="37"/>
      <c r="B189" s="38"/>
      <c r="C189" s="39"/>
      <c r="D189" s="231" t="s">
        <v>382</v>
      </c>
      <c r="E189" s="39"/>
      <c r="F189" s="270" t="s">
        <v>743</v>
      </c>
      <c r="G189" s="39"/>
      <c r="H189" s="39"/>
      <c r="I189" s="233"/>
      <c r="J189" s="39"/>
      <c r="K189" s="39"/>
      <c r="L189" s="43"/>
      <c r="M189" s="274"/>
      <c r="N189" s="275"/>
      <c r="O189" s="276"/>
      <c r="P189" s="276"/>
      <c r="Q189" s="276"/>
      <c r="R189" s="276"/>
      <c r="S189" s="276"/>
      <c r="T189" s="2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382</v>
      </c>
      <c r="AU189" s="16" t="s">
        <v>88</v>
      </c>
    </row>
    <row r="190" s="2" customFormat="1" ht="6.96" customHeight="1">
      <c r="A190" s="37"/>
      <c r="B190" s="65"/>
      <c r="C190" s="66"/>
      <c r="D190" s="66"/>
      <c r="E190" s="66"/>
      <c r="F190" s="66"/>
      <c r="G190" s="66"/>
      <c r="H190" s="66"/>
      <c r="I190" s="66"/>
      <c r="J190" s="66"/>
      <c r="K190" s="66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itiBpw4Wea/1+vInMP3JRhE8dQRUQk2OCS+1Nqkzdrc/MGH8P9qresRFWigS+c+iW/3eeGUOxUc9GRjXyX46/g==" hashValue="5ApfySiJJH1ckopwFO89X2UdV65o6mVutnMy/gZnMCk5tbBT1wTY4iRgYTKPep/v7w6QisXJA9IGHdgrlTNOkQ==" algorithmName="SHA-512" password="CC35"/>
  <autoFilter ref="C120:K18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6_01/011114000"/>
    <hyperlink ref="F130" r:id="rId2" display="https://podminky.urs.cz/item/CS_URS_2026_01/012164000"/>
    <hyperlink ref="F133" r:id="rId3" display="https://podminky.urs.cz/item/CS_URS_2026_01/012344000"/>
    <hyperlink ref="F137" r:id="rId4" display="https://podminky.urs.cz/item/CS_URS_2026_01/012434000"/>
    <hyperlink ref="F141" r:id="rId5" display="https://podminky.urs.cz/item/CS_URS_2026_01/012444000"/>
    <hyperlink ref="F148" r:id="rId6" display="https://podminky.urs.cz/item/CS_URS_2026_01/013244000"/>
    <hyperlink ref="F152" r:id="rId7" display="https://podminky.urs.cz/item/CS_URS_2026_01/013254000"/>
    <hyperlink ref="F157" r:id="rId8" display="https://podminky.urs.cz/item/CS_URS_2026_01/030001000"/>
    <hyperlink ref="F161" r:id="rId9" display="https://podminky.urs.cz/item/CS_URS_2026_01/034203000"/>
    <hyperlink ref="F168" r:id="rId10" display="https://podminky.urs.cz/item/CS_URS_2026_01/034503000"/>
    <hyperlink ref="F171" r:id="rId11" display="https://podminky.urs.cz/item/CS_URS_2026_01/039002000"/>
    <hyperlink ref="F175" r:id="rId12" display="https://podminky.urs.cz/item/CS_URS_2026_01/043134000"/>
    <hyperlink ref="F179" r:id="rId13" display="https://podminky.urs.cz/item/CS_URS_2026_01/045002000"/>
    <hyperlink ref="F184" r:id="rId14" display="https://podminky.urs.cz/item/CS_URS_2026_01/071203000"/>
    <hyperlink ref="F188" r:id="rId15" display="https://podminky.urs.cz/item/CS_URS_2026_01/075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8" t="s">
        <v>744</v>
      </c>
      <c r="H4" s="19"/>
    </row>
    <row r="5" s="1" customFormat="1" ht="12" customHeight="1">
      <c r="B5" s="19"/>
      <c r="C5" s="278" t="s">
        <v>13</v>
      </c>
      <c r="D5" s="147" t="s">
        <v>14</v>
      </c>
      <c r="E5" s="1"/>
      <c r="F5" s="1"/>
      <c r="H5" s="19"/>
    </row>
    <row r="6" s="1" customFormat="1" ht="36.96" customHeight="1">
      <c r="B6" s="19"/>
      <c r="C6" s="279" t="s">
        <v>16</v>
      </c>
      <c r="D6" s="280" t="s">
        <v>17</v>
      </c>
      <c r="E6" s="1"/>
      <c r="F6" s="1"/>
      <c r="H6" s="19"/>
    </row>
    <row r="7" s="1" customFormat="1" ht="16.5" customHeight="1">
      <c r="B7" s="19"/>
      <c r="C7" s="140" t="s">
        <v>23</v>
      </c>
      <c r="D7" s="144" t="str">
        <f>'Rekapitulace stavby'!AN8</f>
        <v>29. 1. 2026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1"/>
      <c r="B9" s="281"/>
      <c r="C9" s="282" t="s">
        <v>59</v>
      </c>
      <c r="D9" s="283" t="s">
        <v>60</v>
      </c>
      <c r="E9" s="283" t="s">
        <v>159</v>
      </c>
      <c r="F9" s="284" t="s">
        <v>745</v>
      </c>
      <c r="G9" s="191"/>
      <c r="H9" s="281"/>
    </row>
    <row r="10" s="2" customFormat="1" ht="26.4" customHeight="1">
      <c r="A10" s="37"/>
      <c r="B10" s="43"/>
      <c r="C10" s="285" t="s">
        <v>83</v>
      </c>
      <c r="D10" s="285" t="s">
        <v>84</v>
      </c>
      <c r="E10" s="37"/>
      <c r="F10" s="37"/>
      <c r="G10" s="37"/>
      <c r="H10" s="43"/>
    </row>
    <row r="11" s="2" customFormat="1" ht="16.8" customHeight="1">
      <c r="A11" s="37"/>
      <c r="B11" s="43"/>
      <c r="C11" s="286" t="s">
        <v>120</v>
      </c>
      <c r="D11" s="287" t="s">
        <v>1</v>
      </c>
      <c r="E11" s="288" t="s">
        <v>1</v>
      </c>
      <c r="F11" s="289">
        <v>4.5999999999999996</v>
      </c>
      <c r="G11" s="37"/>
      <c r="H11" s="43"/>
    </row>
    <row r="12" s="2" customFormat="1" ht="16.8" customHeight="1">
      <c r="A12" s="37"/>
      <c r="B12" s="43"/>
      <c r="C12" s="290" t="s">
        <v>120</v>
      </c>
      <c r="D12" s="290" t="s">
        <v>121</v>
      </c>
      <c r="E12" s="16" t="s">
        <v>1</v>
      </c>
      <c r="F12" s="291">
        <v>4.5999999999999996</v>
      </c>
      <c r="G12" s="37"/>
      <c r="H12" s="43"/>
    </row>
    <row r="13" s="2" customFormat="1" ht="16.8" customHeight="1">
      <c r="A13" s="37"/>
      <c r="B13" s="43"/>
      <c r="C13" s="292" t="s">
        <v>746</v>
      </c>
      <c r="D13" s="37"/>
      <c r="E13" s="37"/>
      <c r="F13" s="37"/>
      <c r="G13" s="37"/>
      <c r="H13" s="43"/>
    </row>
    <row r="14" s="2" customFormat="1" ht="16.8" customHeight="1">
      <c r="A14" s="37"/>
      <c r="B14" s="43"/>
      <c r="C14" s="290" t="s">
        <v>361</v>
      </c>
      <c r="D14" s="290" t="s">
        <v>362</v>
      </c>
      <c r="E14" s="16" t="s">
        <v>177</v>
      </c>
      <c r="F14" s="291">
        <v>465.55000000000001</v>
      </c>
      <c r="G14" s="37"/>
      <c r="H14" s="43"/>
    </row>
    <row r="15" s="2" customFormat="1" ht="16.8" customHeight="1">
      <c r="A15" s="37"/>
      <c r="B15" s="43"/>
      <c r="C15" s="290" t="s">
        <v>411</v>
      </c>
      <c r="D15" s="290" t="s">
        <v>412</v>
      </c>
      <c r="E15" s="16" t="s">
        <v>177</v>
      </c>
      <c r="F15" s="291">
        <v>14.199999999999999</v>
      </c>
      <c r="G15" s="37"/>
      <c r="H15" s="43"/>
    </row>
    <row r="16" s="2" customFormat="1" ht="16.8" customHeight="1">
      <c r="A16" s="37"/>
      <c r="B16" s="43"/>
      <c r="C16" s="290" t="s">
        <v>425</v>
      </c>
      <c r="D16" s="290" t="s">
        <v>426</v>
      </c>
      <c r="E16" s="16" t="s">
        <v>177</v>
      </c>
      <c r="F16" s="291">
        <v>4.5999999999999996</v>
      </c>
      <c r="G16" s="37"/>
      <c r="H16" s="43"/>
    </row>
    <row r="17" s="2" customFormat="1" ht="16.8" customHeight="1">
      <c r="A17" s="37"/>
      <c r="B17" s="43"/>
      <c r="C17" s="290" t="s">
        <v>431</v>
      </c>
      <c r="D17" s="290" t="s">
        <v>432</v>
      </c>
      <c r="E17" s="16" t="s">
        <v>177</v>
      </c>
      <c r="F17" s="291">
        <v>4.5999999999999996</v>
      </c>
      <c r="G17" s="37"/>
      <c r="H17" s="43"/>
    </row>
    <row r="18" s="2" customFormat="1" ht="16.8" customHeight="1">
      <c r="A18" s="37"/>
      <c r="B18" s="43"/>
      <c r="C18" s="290" t="s">
        <v>451</v>
      </c>
      <c r="D18" s="290" t="s">
        <v>452</v>
      </c>
      <c r="E18" s="16" t="s">
        <v>177</v>
      </c>
      <c r="F18" s="291">
        <v>4.5999999999999996</v>
      </c>
      <c r="G18" s="37"/>
      <c r="H18" s="43"/>
    </row>
    <row r="19" s="2" customFormat="1" ht="16.8" customHeight="1">
      <c r="A19" s="37"/>
      <c r="B19" s="43"/>
      <c r="C19" s="290" t="s">
        <v>457</v>
      </c>
      <c r="D19" s="290" t="s">
        <v>458</v>
      </c>
      <c r="E19" s="16" t="s">
        <v>177</v>
      </c>
      <c r="F19" s="291">
        <v>4.5999999999999996</v>
      </c>
      <c r="G19" s="37"/>
      <c r="H19" s="43"/>
    </row>
    <row r="20" s="2" customFormat="1" ht="16.8" customHeight="1">
      <c r="A20" s="37"/>
      <c r="B20" s="43"/>
      <c r="C20" s="286" t="s">
        <v>623</v>
      </c>
      <c r="D20" s="287" t="s">
        <v>1</v>
      </c>
      <c r="E20" s="288" t="s">
        <v>1</v>
      </c>
      <c r="F20" s="289">
        <v>1.3200000000000001</v>
      </c>
      <c r="G20" s="37"/>
      <c r="H20" s="43"/>
    </row>
    <row r="21" s="2" customFormat="1" ht="16.8" customHeight="1">
      <c r="A21" s="37"/>
      <c r="B21" s="43"/>
      <c r="C21" s="290" t="s">
        <v>623</v>
      </c>
      <c r="D21" s="290" t="s">
        <v>624</v>
      </c>
      <c r="E21" s="16" t="s">
        <v>1</v>
      </c>
      <c r="F21" s="291">
        <v>1.3200000000000001</v>
      </c>
      <c r="G21" s="37"/>
      <c r="H21" s="43"/>
    </row>
    <row r="22" s="2" customFormat="1" ht="16.8" customHeight="1">
      <c r="A22" s="37"/>
      <c r="B22" s="43"/>
      <c r="C22" s="286" t="s">
        <v>119</v>
      </c>
      <c r="D22" s="287" t="s">
        <v>1</v>
      </c>
      <c r="E22" s="288" t="s">
        <v>1</v>
      </c>
      <c r="F22" s="289">
        <v>9.5999999999999996</v>
      </c>
      <c r="G22" s="37"/>
      <c r="H22" s="43"/>
    </row>
    <row r="23" s="2" customFormat="1" ht="16.8" customHeight="1">
      <c r="A23" s="37"/>
      <c r="B23" s="43"/>
      <c r="C23" s="290" t="s">
        <v>119</v>
      </c>
      <c r="D23" s="290" t="s">
        <v>369</v>
      </c>
      <c r="E23" s="16" t="s">
        <v>1</v>
      </c>
      <c r="F23" s="291">
        <v>9.5999999999999996</v>
      </c>
      <c r="G23" s="37"/>
      <c r="H23" s="43"/>
    </row>
    <row r="24" s="2" customFormat="1" ht="16.8" customHeight="1">
      <c r="A24" s="37"/>
      <c r="B24" s="43"/>
      <c r="C24" s="292" t="s">
        <v>746</v>
      </c>
      <c r="D24" s="37"/>
      <c r="E24" s="37"/>
      <c r="F24" s="37"/>
      <c r="G24" s="37"/>
      <c r="H24" s="43"/>
    </row>
    <row r="25" s="2" customFormat="1" ht="16.8" customHeight="1">
      <c r="A25" s="37"/>
      <c r="B25" s="43"/>
      <c r="C25" s="290" t="s">
        <v>361</v>
      </c>
      <c r="D25" s="290" t="s">
        <v>362</v>
      </c>
      <c r="E25" s="16" t="s">
        <v>177</v>
      </c>
      <c r="F25" s="291">
        <v>465.55000000000001</v>
      </c>
      <c r="G25" s="37"/>
      <c r="H25" s="43"/>
    </row>
    <row r="26" s="2" customFormat="1" ht="16.8" customHeight="1">
      <c r="A26" s="37"/>
      <c r="B26" s="43"/>
      <c r="C26" s="290" t="s">
        <v>411</v>
      </c>
      <c r="D26" s="290" t="s">
        <v>412</v>
      </c>
      <c r="E26" s="16" t="s">
        <v>177</v>
      </c>
      <c r="F26" s="291">
        <v>14.199999999999999</v>
      </c>
      <c r="G26" s="37"/>
      <c r="H26" s="43"/>
    </row>
    <row r="27" s="2" customFormat="1" ht="16.8" customHeight="1">
      <c r="A27" s="37"/>
      <c r="B27" s="43"/>
      <c r="C27" s="290" t="s">
        <v>437</v>
      </c>
      <c r="D27" s="290" t="s">
        <v>438</v>
      </c>
      <c r="E27" s="16" t="s">
        <v>177</v>
      </c>
      <c r="F27" s="291">
        <v>9.5999999999999996</v>
      </c>
      <c r="G27" s="37"/>
      <c r="H27" s="43"/>
    </row>
    <row r="28" s="2" customFormat="1" ht="16.8" customHeight="1">
      <c r="A28" s="37"/>
      <c r="B28" s="43"/>
      <c r="C28" s="286" t="s">
        <v>608</v>
      </c>
      <c r="D28" s="287" t="s">
        <v>1</v>
      </c>
      <c r="E28" s="288" t="s">
        <v>1</v>
      </c>
      <c r="F28" s="289">
        <v>100.22799999999999</v>
      </c>
      <c r="G28" s="37"/>
      <c r="H28" s="43"/>
    </row>
    <row r="29" s="2" customFormat="1" ht="16.8" customHeight="1">
      <c r="A29" s="37"/>
      <c r="B29" s="43"/>
      <c r="C29" s="290" t="s">
        <v>608</v>
      </c>
      <c r="D29" s="290" t="s">
        <v>609</v>
      </c>
      <c r="E29" s="16" t="s">
        <v>1</v>
      </c>
      <c r="F29" s="291">
        <v>100.22799999999999</v>
      </c>
      <c r="G29" s="37"/>
      <c r="H29" s="43"/>
    </row>
    <row r="30" s="2" customFormat="1" ht="16.8" customHeight="1">
      <c r="A30" s="37"/>
      <c r="B30" s="43"/>
      <c r="C30" s="286" t="s">
        <v>136</v>
      </c>
      <c r="D30" s="287" t="s">
        <v>1</v>
      </c>
      <c r="E30" s="288" t="s">
        <v>1</v>
      </c>
      <c r="F30" s="289">
        <v>26.850000000000001</v>
      </c>
      <c r="G30" s="37"/>
      <c r="H30" s="43"/>
    </row>
    <row r="31" s="2" customFormat="1" ht="16.8" customHeight="1">
      <c r="A31" s="37"/>
      <c r="B31" s="43"/>
      <c r="C31" s="290" t="s">
        <v>136</v>
      </c>
      <c r="D31" s="290" t="s">
        <v>641</v>
      </c>
      <c r="E31" s="16" t="s">
        <v>1</v>
      </c>
      <c r="F31" s="291">
        <v>26.850000000000001</v>
      </c>
      <c r="G31" s="37"/>
      <c r="H31" s="43"/>
    </row>
    <row r="32" s="2" customFormat="1" ht="16.8" customHeight="1">
      <c r="A32" s="37"/>
      <c r="B32" s="43"/>
      <c r="C32" s="292" t="s">
        <v>746</v>
      </c>
      <c r="D32" s="37"/>
      <c r="E32" s="37"/>
      <c r="F32" s="37"/>
      <c r="G32" s="37"/>
      <c r="H32" s="43"/>
    </row>
    <row r="33" s="2" customFormat="1">
      <c r="A33" s="37"/>
      <c r="B33" s="43"/>
      <c r="C33" s="290" t="s">
        <v>638</v>
      </c>
      <c r="D33" s="290" t="s">
        <v>639</v>
      </c>
      <c r="E33" s="16" t="s">
        <v>177</v>
      </c>
      <c r="F33" s="291">
        <v>26.850000000000001</v>
      </c>
      <c r="G33" s="37"/>
      <c r="H33" s="43"/>
    </row>
    <row r="34" s="2" customFormat="1" ht="16.8" customHeight="1">
      <c r="A34" s="37"/>
      <c r="B34" s="43"/>
      <c r="C34" s="290" t="s">
        <v>643</v>
      </c>
      <c r="D34" s="290" t="s">
        <v>644</v>
      </c>
      <c r="E34" s="16" t="s">
        <v>177</v>
      </c>
      <c r="F34" s="291">
        <v>30.878</v>
      </c>
      <c r="G34" s="37"/>
      <c r="H34" s="43"/>
    </row>
    <row r="35" s="2" customFormat="1" ht="16.8" customHeight="1">
      <c r="A35" s="37"/>
      <c r="B35" s="43"/>
      <c r="C35" s="286" t="s">
        <v>132</v>
      </c>
      <c r="D35" s="287" t="s">
        <v>1</v>
      </c>
      <c r="E35" s="288" t="s">
        <v>1</v>
      </c>
      <c r="F35" s="289">
        <v>160.5</v>
      </c>
      <c r="G35" s="37"/>
      <c r="H35" s="43"/>
    </row>
    <row r="36" s="2" customFormat="1" ht="16.8" customHeight="1">
      <c r="A36" s="37"/>
      <c r="B36" s="43"/>
      <c r="C36" s="290" t="s">
        <v>132</v>
      </c>
      <c r="D36" s="290" t="s">
        <v>353</v>
      </c>
      <c r="E36" s="16" t="s">
        <v>1</v>
      </c>
      <c r="F36" s="291">
        <v>160.5</v>
      </c>
      <c r="G36" s="37"/>
      <c r="H36" s="43"/>
    </row>
    <row r="37" s="2" customFormat="1" ht="16.8" customHeight="1">
      <c r="A37" s="37"/>
      <c r="B37" s="43"/>
      <c r="C37" s="292" t="s">
        <v>746</v>
      </c>
      <c r="D37" s="37"/>
      <c r="E37" s="37"/>
      <c r="F37" s="37"/>
      <c r="G37" s="37"/>
      <c r="H37" s="43"/>
    </row>
    <row r="38" s="2" customFormat="1" ht="16.8" customHeight="1">
      <c r="A38" s="37"/>
      <c r="B38" s="43"/>
      <c r="C38" s="290" t="s">
        <v>348</v>
      </c>
      <c r="D38" s="290" t="s">
        <v>349</v>
      </c>
      <c r="E38" s="16" t="s">
        <v>177</v>
      </c>
      <c r="F38" s="291">
        <v>160.5</v>
      </c>
      <c r="G38" s="37"/>
      <c r="H38" s="43"/>
    </row>
    <row r="39" s="2" customFormat="1" ht="16.8" customHeight="1">
      <c r="A39" s="37"/>
      <c r="B39" s="43"/>
      <c r="C39" s="290" t="s">
        <v>272</v>
      </c>
      <c r="D39" s="290" t="s">
        <v>273</v>
      </c>
      <c r="E39" s="16" t="s">
        <v>235</v>
      </c>
      <c r="F39" s="291">
        <v>16.050000000000001</v>
      </c>
      <c r="G39" s="37"/>
      <c r="H39" s="43"/>
    </row>
    <row r="40" s="2" customFormat="1" ht="16.8" customHeight="1">
      <c r="A40" s="37"/>
      <c r="B40" s="43"/>
      <c r="C40" s="290" t="s">
        <v>331</v>
      </c>
      <c r="D40" s="290" t="s">
        <v>332</v>
      </c>
      <c r="E40" s="16" t="s">
        <v>177</v>
      </c>
      <c r="F40" s="291">
        <v>160.5</v>
      </c>
      <c r="G40" s="37"/>
      <c r="H40" s="43"/>
    </row>
    <row r="41" s="2" customFormat="1" ht="16.8" customHeight="1">
      <c r="A41" s="37"/>
      <c r="B41" s="43"/>
      <c r="C41" s="290" t="s">
        <v>337</v>
      </c>
      <c r="D41" s="290" t="s">
        <v>338</v>
      </c>
      <c r="E41" s="16" t="s">
        <v>177</v>
      </c>
      <c r="F41" s="291">
        <v>160.5</v>
      </c>
      <c r="G41" s="37"/>
      <c r="H41" s="43"/>
    </row>
    <row r="42" s="2" customFormat="1" ht="16.8" customHeight="1">
      <c r="A42" s="37"/>
      <c r="B42" s="43"/>
      <c r="C42" s="290" t="s">
        <v>343</v>
      </c>
      <c r="D42" s="290" t="s">
        <v>344</v>
      </c>
      <c r="E42" s="16" t="s">
        <v>295</v>
      </c>
      <c r="F42" s="291">
        <v>27.285</v>
      </c>
      <c r="G42" s="37"/>
      <c r="H42" s="43"/>
    </row>
    <row r="43" s="2" customFormat="1" ht="16.8" customHeight="1">
      <c r="A43" s="37"/>
      <c r="B43" s="43"/>
      <c r="C43" s="286" t="s">
        <v>448</v>
      </c>
      <c r="D43" s="287" t="s">
        <v>1</v>
      </c>
      <c r="E43" s="288" t="s">
        <v>1</v>
      </c>
      <c r="F43" s="289">
        <v>11.300000000000001</v>
      </c>
      <c r="G43" s="37"/>
      <c r="H43" s="43"/>
    </row>
    <row r="44" s="2" customFormat="1" ht="16.8" customHeight="1">
      <c r="A44" s="37"/>
      <c r="B44" s="43"/>
      <c r="C44" s="290" t="s">
        <v>448</v>
      </c>
      <c r="D44" s="290" t="s">
        <v>449</v>
      </c>
      <c r="E44" s="16" t="s">
        <v>1</v>
      </c>
      <c r="F44" s="291">
        <v>11.300000000000001</v>
      </c>
      <c r="G44" s="37"/>
      <c r="H44" s="43"/>
    </row>
    <row r="45" s="2" customFormat="1" ht="16.8" customHeight="1">
      <c r="A45" s="37"/>
      <c r="B45" s="43"/>
      <c r="C45" s="286" t="s">
        <v>124</v>
      </c>
      <c r="D45" s="287" t="s">
        <v>1</v>
      </c>
      <c r="E45" s="288" t="s">
        <v>1</v>
      </c>
      <c r="F45" s="289">
        <v>39.993000000000002</v>
      </c>
      <c r="G45" s="37"/>
      <c r="H45" s="43"/>
    </row>
    <row r="46" s="2" customFormat="1" ht="16.8" customHeight="1">
      <c r="A46" s="37"/>
      <c r="B46" s="43"/>
      <c r="C46" s="290" t="s">
        <v>1</v>
      </c>
      <c r="D46" s="290" t="s">
        <v>290</v>
      </c>
      <c r="E46" s="16" t="s">
        <v>1</v>
      </c>
      <c r="F46" s="291">
        <v>27.213000000000001</v>
      </c>
      <c r="G46" s="37"/>
      <c r="H46" s="43"/>
    </row>
    <row r="47" s="2" customFormat="1" ht="16.8" customHeight="1">
      <c r="A47" s="37"/>
      <c r="B47" s="43"/>
      <c r="C47" s="290" t="s">
        <v>1</v>
      </c>
      <c r="D47" s="290" t="s">
        <v>291</v>
      </c>
      <c r="E47" s="16" t="s">
        <v>1</v>
      </c>
      <c r="F47" s="291">
        <v>12.779999999999999</v>
      </c>
      <c r="G47" s="37"/>
      <c r="H47" s="43"/>
    </row>
    <row r="48" s="2" customFormat="1" ht="16.8" customHeight="1">
      <c r="A48" s="37"/>
      <c r="B48" s="43"/>
      <c r="C48" s="290" t="s">
        <v>124</v>
      </c>
      <c r="D48" s="290" t="s">
        <v>206</v>
      </c>
      <c r="E48" s="16" t="s">
        <v>1</v>
      </c>
      <c r="F48" s="291">
        <v>39.993000000000002</v>
      </c>
      <c r="G48" s="37"/>
      <c r="H48" s="43"/>
    </row>
    <row r="49" s="2" customFormat="1" ht="16.8" customHeight="1">
      <c r="A49" s="37"/>
      <c r="B49" s="43"/>
      <c r="C49" s="292" t="s">
        <v>746</v>
      </c>
      <c r="D49" s="37"/>
      <c r="E49" s="37"/>
      <c r="F49" s="37"/>
      <c r="G49" s="37"/>
      <c r="H49" s="43"/>
    </row>
    <row r="50" s="2" customFormat="1" ht="16.8" customHeight="1">
      <c r="A50" s="37"/>
      <c r="B50" s="43"/>
      <c r="C50" s="290" t="s">
        <v>285</v>
      </c>
      <c r="D50" s="290" t="s">
        <v>286</v>
      </c>
      <c r="E50" s="16" t="s">
        <v>235</v>
      </c>
      <c r="F50" s="291">
        <v>39.993000000000002</v>
      </c>
      <c r="G50" s="37"/>
      <c r="H50" s="43"/>
    </row>
    <row r="51" s="2" customFormat="1" ht="16.8" customHeight="1">
      <c r="A51" s="37"/>
      <c r="B51" s="43"/>
      <c r="C51" s="290" t="s">
        <v>262</v>
      </c>
      <c r="D51" s="290" t="s">
        <v>263</v>
      </c>
      <c r="E51" s="16" t="s">
        <v>235</v>
      </c>
      <c r="F51" s="291">
        <v>240.39699999999999</v>
      </c>
      <c r="G51" s="37"/>
      <c r="H51" s="43"/>
    </row>
    <row r="52" s="2" customFormat="1" ht="16.8" customHeight="1">
      <c r="A52" s="37"/>
      <c r="B52" s="43"/>
      <c r="C52" s="290" t="s">
        <v>262</v>
      </c>
      <c r="D52" s="290" t="s">
        <v>263</v>
      </c>
      <c r="E52" s="16" t="s">
        <v>235</v>
      </c>
      <c r="F52" s="291">
        <v>79.986000000000004</v>
      </c>
      <c r="G52" s="37"/>
      <c r="H52" s="43"/>
    </row>
    <row r="53" s="2" customFormat="1" ht="16.8" customHeight="1">
      <c r="A53" s="37"/>
      <c r="B53" s="43"/>
      <c r="C53" s="290" t="s">
        <v>279</v>
      </c>
      <c r="D53" s="290" t="s">
        <v>280</v>
      </c>
      <c r="E53" s="16" t="s">
        <v>235</v>
      </c>
      <c r="F53" s="291">
        <v>39.993000000000002</v>
      </c>
      <c r="G53" s="37"/>
      <c r="H53" s="43"/>
    </row>
    <row r="54" s="2" customFormat="1" ht="16.8" customHeight="1">
      <c r="A54" s="37"/>
      <c r="B54" s="43"/>
      <c r="C54" s="290" t="s">
        <v>301</v>
      </c>
      <c r="D54" s="290" t="s">
        <v>302</v>
      </c>
      <c r="E54" s="16" t="s">
        <v>235</v>
      </c>
      <c r="F54" s="291">
        <v>39.993000000000002</v>
      </c>
      <c r="G54" s="37"/>
      <c r="H54" s="43"/>
    </row>
    <row r="55" s="2" customFormat="1" ht="16.8" customHeight="1">
      <c r="A55" s="37"/>
      <c r="B55" s="43"/>
      <c r="C55" s="286" t="s">
        <v>106</v>
      </c>
      <c r="D55" s="287" t="s">
        <v>1</v>
      </c>
      <c r="E55" s="288" t="s">
        <v>1</v>
      </c>
      <c r="F55" s="289">
        <v>208.09999999999999</v>
      </c>
      <c r="G55" s="37"/>
      <c r="H55" s="43"/>
    </row>
    <row r="56" s="2" customFormat="1" ht="16.8" customHeight="1">
      <c r="A56" s="37"/>
      <c r="B56" s="43"/>
      <c r="C56" s="290" t="s">
        <v>106</v>
      </c>
      <c r="D56" s="290" t="s">
        <v>533</v>
      </c>
      <c r="E56" s="16" t="s">
        <v>1</v>
      </c>
      <c r="F56" s="291">
        <v>208.09999999999999</v>
      </c>
      <c r="G56" s="37"/>
      <c r="H56" s="43"/>
    </row>
    <row r="57" s="2" customFormat="1" ht="16.8" customHeight="1">
      <c r="A57" s="37"/>
      <c r="B57" s="43"/>
      <c r="C57" s="292" t="s">
        <v>746</v>
      </c>
      <c r="D57" s="37"/>
      <c r="E57" s="37"/>
      <c r="F57" s="37"/>
      <c r="G57" s="37"/>
      <c r="H57" s="43"/>
    </row>
    <row r="58" s="2" customFormat="1" ht="16.8" customHeight="1">
      <c r="A58" s="37"/>
      <c r="B58" s="43"/>
      <c r="C58" s="290" t="s">
        <v>528</v>
      </c>
      <c r="D58" s="290" t="s">
        <v>529</v>
      </c>
      <c r="E58" s="16" t="s">
        <v>221</v>
      </c>
      <c r="F58" s="291">
        <v>208.09999999999999</v>
      </c>
      <c r="G58" s="37"/>
      <c r="H58" s="43"/>
    </row>
    <row r="59" s="2" customFormat="1" ht="16.8" customHeight="1">
      <c r="A59" s="37"/>
      <c r="B59" s="43"/>
      <c r="C59" s="290" t="s">
        <v>255</v>
      </c>
      <c r="D59" s="290" t="s">
        <v>256</v>
      </c>
      <c r="E59" s="16" t="s">
        <v>235</v>
      </c>
      <c r="F59" s="291">
        <v>89.575000000000003</v>
      </c>
      <c r="G59" s="37"/>
      <c r="H59" s="43"/>
    </row>
    <row r="60" s="2" customFormat="1" ht="16.8" customHeight="1">
      <c r="A60" s="37"/>
      <c r="B60" s="43"/>
      <c r="C60" s="290" t="s">
        <v>285</v>
      </c>
      <c r="D60" s="290" t="s">
        <v>286</v>
      </c>
      <c r="E60" s="16" t="s">
        <v>235</v>
      </c>
      <c r="F60" s="291">
        <v>39.993000000000002</v>
      </c>
      <c r="G60" s="37"/>
      <c r="H60" s="43"/>
    </row>
    <row r="61" s="2" customFormat="1" ht="16.8" customHeight="1">
      <c r="A61" s="37"/>
      <c r="B61" s="43"/>
      <c r="C61" s="290" t="s">
        <v>361</v>
      </c>
      <c r="D61" s="290" t="s">
        <v>362</v>
      </c>
      <c r="E61" s="16" t="s">
        <v>177</v>
      </c>
      <c r="F61" s="291">
        <v>465.55000000000001</v>
      </c>
      <c r="G61" s="37"/>
      <c r="H61" s="43"/>
    </row>
    <row r="62" s="2" customFormat="1" ht="16.8" customHeight="1">
      <c r="A62" s="37"/>
      <c r="B62" s="43"/>
      <c r="C62" s="290" t="s">
        <v>394</v>
      </c>
      <c r="D62" s="290" t="s">
        <v>395</v>
      </c>
      <c r="E62" s="16" t="s">
        <v>177</v>
      </c>
      <c r="F62" s="291">
        <v>446.55000000000001</v>
      </c>
      <c r="G62" s="37"/>
      <c r="H62" s="43"/>
    </row>
    <row r="63" s="2" customFormat="1" ht="16.8" customHeight="1">
      <c r="A63" s="37"/>
      <c r="B63" s="43"/>
      <c r="C63" s="286" t="s">
        <v>103</v>
      </c>
      <c r="D63" s="287" t="s">
        <v>1</v>
      </c>
      <c r="E63" s="288" t="s">
        <v>1</v>
      </c>
      <c r="F63" s="289">
        <v>9.5999999999999996</v>
      </c>
      <c r="G63" s="37"/>
      <c r="H63" s="43"/>
    </row>
    <row r="64" s="2" customFormat="1" ht="16.8" customHeight="1">
      <c r="A64" s="37"/>
      <c r="B64" s="43"/>
      <c r="C64" s="290" t="s">
        <v>103</v>
      </c>
      <c r="D64" s="290" t="s">
        <v>104</v>
      </c>
      <c r="E64" s="16" t="s">
        <v>1</v>
      </c>
      <c r="F64" s="291">
        <v>9.5999999999999996</v>
      </c>
      <c r="G64" s="37"/>
      <c r="H64" s="43"/>
    </row>
    <row r="65" s="2" customFormat="1" ht="16.8" customHeight="1">
      <c r="A65" s="37"/>
      <c r="B65" s="43"/>
      <c r="C65" s="292" t="s">
        <v>746</v>
      </c>
      <c r="D65" s="37"/>
      <c r="E65" s="37"/>
      <c r="F65" s="37"/>
      <c r="G65" s="37"/>
      <c r="H65" s="43"/>
    </row>
    <row r="66" s="2" customFormat="1" ht="16.8" customHeight="1">
      <c r="A66" s="37"/>
      <c r="B66" s="43"/>
      <c r="C66" s="290" t="s">
        <v>517</v>
      </c>
      <c r="D66" s="290" t="s">
        <v>518</v>
      </c>
      <c r="E66" s="16" t="s">
        <v>221</v>
      </c>
      <c r="F66" s="291">
        <v>9.5999999999999996</v>
      </c>
      <c r="G66" s="37"/>
      <c r="H66" s="43"/>
    </row>
    <row r="67" s="2" customFormat="1" ht="16.8" customHeight="1">
      <c r="A67" s="37"/>
      <c r="B67" s="43"/>
      <c r="C67" s="290" t="s">
        <v>255</v>
      </c>
      <c r="D67" s="290" t="s">
        <v>256</v>
      </c>
      <c r="E67" s="16" t="s">
        <v>235</v>
      </c>
      <c r="F67" s="291">
        <v>89.575000000000003</v>
      </c>
      <c r="G67" s="37"/>
      <c r="H67" s="43"/>
    </row>
    <row r="68" s="2" customFormat="1" ht="16.8" customHeight="1">
      <c r="A68" s="37"/>
      <c r="B68" s="43"/>
      <c r="C68" s="290" t="s">
        <v>285</v>
      </c>
      <c r="D68" s="290" t="s">
        <v>286</v>
      </c>
      <c r="E68" s="16" t="s">
        <v>235</v>
      </c>
      <c r="F68" s="291">
        <v>39.993000000000002</v>
      </c>
      <c r="G68" s="37"/>
      <c r="H68" s="43"/>
    </row>
    <row r="69" s="2" customFormat="1" ht="16.8" customHeight="1">
      <c r="A69" s="37"/>
      <c r="B69" s="43"/>
      <c r="C69" s="290" t="s">
        <v>361</v>
      </c>
      <c r="D69" s="290" t="s">
        <v>362</v>
      </c>
      <c r="E69" s="16" t="s">
        <v>177</v>
      </c>
      <c r="F69" s="291">
        <v>465.55000000000001</v>
      </c>
      <c r="G69" s="37"/>
      <c r="H69" s="43"/>
    </row>
    <row r="70" s="2" customFormat="1" ht="16.8" customHeight="1">
      <c r="A70" s="37"/>
      <c r="B70" s="43"/>
      <c r="C70" s="290" t="s">
        <v>403</v>
      </c>
      <c r="D70" s="290" t="s">
        <v>404</v>
      </c>
      <c r="E70" s="16" t="s">
        <v>177</v>
      </c>
      <c r="F70" s="291">
        <v>347.30000000000001</v>
      </c>
      <c r="G70" s="37"/>
      <c r="H70" s="43"/>
    </row>
    <row r="71" s="2" customFormat="1" ht="16.8" customHeight="1">
      <c r="A71" s="37"/>
      <c r="B71" s="43"/>
      <c r="C71" s="286" t="s">
        <v>111</v>
      </c>
      <c r="D71" s="287" t="s">
        <v>1</v>
      </c>
      <c r="E71" s="288" t="s">
        <v>1</v>
      </c>
      <c r="F71" s="289">
        <v>2.2200000000000002</v>
      </c>
      <c r="G71" s="37"/>
      <c r="H71" s="43"/>
    </row>
    <row r="72" s="2" customFormat="1" ht="16.8" customHeight="1">
      <c r="A72" s="37"/>
      <c r="B72" s="43"/>
      <c r="C72" s="290" t="s">
        <v>111</v>
      </c>
      <c r="D72" s="290" t="s">
        <v>514</v>
      </c>
      <c r="E72" s="16" t="s">
        <v>1</v>
      </c>
      <c r="F72" s="291">
        <v>2.2200000000000002</v>
      </c>
      <c r="G72" s="37"/>
      <c r="H72" s="43"/>
    </row>
    <row r="73" s="2" customFormat="1" ht="16.8" customHeight="1">
      <c r="A73" s="37"/>
      <c r="B73" s="43"/>
      <c r="C73" s="292" t="s">
        <v>746</v>
      </c>
      <c r="D73" s="37"/>
      <c r="E73" s="37"/>
      <c r="F73" s="37"/>
      <c r="G73" s="37"/>
      <c r="H73" s="43"/>
    </row>
    <row r="74" s="2" customFormat="1" ht="16.8" customHeight="1">
      <c r="A74" s="37"/>
      <c r="B74" s="43"/>
      <c r="C74" s="290" t="s">
        <v>509</v>
      </c>
      <c r="D74" s="290" t="s">
        <v>510</v>
      </c>
      <c r="E74" s="16" t="s">
        <v>235</v>
      </c>
      <c r="F74" s="291">
        <v>2.2200000000000002</v>
      </c>
      <c r="G74" s="37"/>
      <c r="H74" s="43"/>
    </row>
    <row r="75" s="2" customFormat="1" ht="16.8" customHeight="1">
      <c r="A75" s="37"/>
      <c r="B75" s="43"/>
      <c r="C75" s="290" t="s">
        <v>307</v>
      </c>
      <c r="D75" s="290" t="s">
        <v>308</v>
      </c>
      <c r="E75" s="16" t="s">
        <v>235</v>
      </c>
      <c r="F75" s="291">
        <v>29.23</v>
      </c>
      <c r="G75" s="37"/>
      <c r="H75" s="43"/>
    </row>
    <row r="76" s="2" customFormat="1" ht="16.8" customHeight="1">
      <c r="A76" s="37"/>
      <c r="B76" s="43"/>
      <c r="C76" s="286" t="s">
        <v>128</v>
      </c>
      <c r="D76" s="287" t="s">
        <v>1</v>
      </c>
      <c r="E76" s="288" t="s">
        <v>1</v>
      </c>
      <c r="F76" s="289">
        <v>3.7000000000000002</v>
      </c>
      <c r="G76" s="37"/>
      <c r="H76" s="43"/>
    </row>
    <row r="77" s="2" customFormat="1" ht="16.8" customHeight="1">
      <c r="A77" s="37"/>
      <c r="B77" s="43"/>
      <c r="C77" s="290" t="s">
        <v>128</v>
      </c>
      <c r="D77" s="290" t="s">
        <v>324</v>
      </c>
      <c r="E77" s="16" t="s">
        <v>1</v>
      </c>
      <c r="F77" s="291">
        <v>3.7000000000000002</v>
      </c>
      <c r="G77" s="37"/>
      <c r="H77" s="43"/>
    </row>
    <row r="78" s="2" customFormat="1" ht="16.8" customHeight="1">
      <c r="A78" s="37"/>
      <c r="B78" s="43"/>
      <c r="C78" s="292" t="s">
        <v>746</v>
      </c>
      <c r="D78" s="37"/>
      <c r="E78" s="37"/>
      <c r="F78" s="37"/>
      <c r="G78" s="37"/>
      <c r="H78" s="43"/>
    </row>
    <row r="79" s="2" customFormat="1" ht="16.8" customHeight="1">
      <c r="A79" s="37"/>
      <c r="B79" s="43"/>
      <c r="C79" s="290" t="s">
        <v>319</v>
      </c>
      <c r="D79" s="290" t="s">
        <v>320</v>
      </c>
      <c r="E79" s="16" t="s">
        <v>235</v>
      </c>
      <c r="F79" s="291">
        <v>3.7000000000000002</v>
      </c>
      <c r="G79" s="37"/>
      <c r="H79" s="43"/>
    </row>
    <row r="80" s="2" customFormat="1" ht="16.8" customHeight="1">
      <c r="A80" s="37"/>
      <c r="B80" s="43"/>
      <c r="C80" s="290" t="s">
        <v>307</v>
      </c>
      <c r="D80" s="290" t="s">
        <v>308</v>
      </c>
      <c r="E80" s="16" t="s">
        <v>235</v>
      </c>
      <c r="F80" s="291">
        <v>29.23</v>
      </c>
      <c r="G80" s="37"/>
      <c r="H80" s="43"/>
    </row>
    <row r="81" s="2" customFormat="1" ht="16.8" customHeight="1">
      <c r="A81" s="37"/>
      <c r="B81" s="43"/>
      <c r="C81" s="286" t="s">
        <v>113</v>
      </c>
      <c r="D81" s="287" t="s">
        <v>1</v>
      </c>
      <c r="E81" s="288" t="s">
        <v>1</v>
      </c>
      <c r="F81" s="289">
        <v>190.815</v>
      </c>
      <c r="G81" s="37"/>
      <c r="H81" s="43"/>
    </row>
    <row r="82" s="2" customFormat="1" ht="16.8" customHeight="1">
      <c r="A82" s="37"/>
      <c r="B82" s="43"/>
      <c r="C82" s="290" t="s">
        <v>1</v>
      </c>
      <c r="D82" s="290" t="s">
        <v>245</v>
      </c>
      <c r="E82" s="16" t="s">
        <v>1</v>
      </c>
      <c r="F82" s="291">
        <v>37.07</v>
      </c>
      <c r="G82" s="37"/>
      <c r="H82" s="43"/>
    </row>
    <row r="83" s="2" customFormat="1" ht="16.8" customHeight="1">
      <c r="A83" s="37"/>
      <c r="B83" s="43"/>
      <c r="C83" s="290" t="s">
        <v>1</v>
      </c>
      <c r="D83" s="290" t="s">
        <v>246</v>
      </c>
      <c r="E83" s="16" t="s">
        <v>1</v>
      </c>
      <c r="F83" s="291">
        <v>14.08</v>
      </c>
      <c r="G83" s="37"/>
      <c r="H83" s="43"/>
    </row>
    <row r="84" s="2" customFormat="1" ht="16.8" customHeight="1">
      <c r="A84" s="37"/>
      <c r="B84" s="43"/>
      <c r="C84" s="290" t="s">
        <v>1</v>
      </c>
      <c r="D84" s="290" t="s">
        <v>247</v>
      </c>
      <c r="E84" s="16" t="s">
        <v>1</v>
      </c>
      <c r="F84" s="291">
        <v>139.66499999999999</v>
      </c>
      <c r="G84" s="37"/>
      <c r="H84" s="43"/>
    </row>
    <row r="85" s="2" customFormat="1" ht="16.8" customHeight="1">
      <c r="A85" s="37"/>
      <c r="B85" s="43"/>
      <c r="C85" s="290" t="s">
        <v>113</v>
      </c>
      <c r="D85" s="290" t="s">
        <v>206</v>
      </c>
      <c r="E85" s="16" t="s">
        <v>1</v>
      </c>
      <c r="F85" s="291">
        <v>190.815</v>
      </c>
      <c r="G85" s="37"/>
      <c r="H85" s="43"/>
    </row>
    <row r="86" s="2" customFormat="1" ht="16.8" customHeight="1">
      <c r="A86" s="37"/>
      <c r="B86" s="43"/>
      <c r="C86" s="292" t="s">
        <v>746</v>
      </c>
      <c r="D86" s="37"/>
      <c r="E86" s="37"/>
      <c r="F86" s="37"/>
      <c r="G86" s="37"/>
      <c r="H86" s="43"/>
    </row>
    <row r="87" s="2" customFormat="1" ht="16.8" customHeight="1">
      <c r="A87" s="37"/>
      <c r="B87" s="43"/>
      <c r="C87" s="290" t="s">
        <v>240</v>
      </c>
      <c r="D87" s="290" t="s">
        <v>241</v>
      </c>
      <c r="E87" s="16" t="s">
        <v>235</v>
      </c>
      <c r="F87" s="291">
        <v>190.815</v>
      </c>
      <c r="G87" s="37"/>
      <c r="H87" s="43"/>
    </row>
    <row r="88" s="2" customFormat="1" ht="16.8" customHeight="1">
      <c r="A88" s="37"/>
      <c r="B88" s="43"/>
      <c r="C88" s="290" t="s">
        <v>262</v>
      </c>
      <c r="D88" s="290" t="s">
        <v>263</v>
      </c>
      <c r="E88" s="16" t="s">
        <v>235</v>
      </c>
      <c r="F88" s="291">
        <v>240.39699999999999</v>
      </c>
      <c r="G88" s="37"/>
      <c r="H88" s="43"/>
    </row>
    <row r="89" s="2" customFormat="1" ht="16.8" customHeight="1">
      <c r="A89" s="37"/>
      <c r="B89" s="43"/>
      <c r="C89" s="286" t="s">
        <v>92</v>
      </c>
      <c r="D89" s="287" t="s">
        <v>1</v>
      </c>
      <c r="E89" s="288" t="s">
        <v>1</v>
      </c>
      <c r="F89" s="289">
        <v>320.89999999999998</v>
      </c>
      <c r="G89" s="37"/>
      <c r="H89" s="43"/>
    </row>
    <row r="90" s="2" customFormat="1" ht="16.8" customHeight="1">
      <c r="A90" s="37"/>
      <c r="B90" s="43"/>
      <c r="C90" s="290" t="s">
        <v>92</v>
      </c>
      <c r="D90" s="290" t="s">
        <v>192</v>
      </c>
      <c r="E90" s="16" t="s">
        <v>1</v>
      </c>
      <c r="F90" s="291">
        <v>320.89999999999998</v>
      </c>
      <c r="G90" s="37"/>
      <c r="H90" s="43"/>
    </row>
    <row r="91" s="2" customFormat="1" ht="16.8" customHeight="1">
      <c r="A91" s="37"/>
      <c r="B91" s="43"/>
      <c r="C91" s="292" t="s">
        <v>746</v>
      </c>
      <c r="D91" s="37"/>
      <c r="E91" s="37"/>
      <c r="F91" s="37"/>
      <c r="G91" s="37"/>
      <c r="H91" s="43"/>
    </row>
    <row r="92" s="2" customFormat="1" ht="16.8" customHeight="1">
      <c r="A92" s="37"/>
      <c r="B92" s="43"/>
      <c r="C92" s="290" t="s">
        <v>187</v>
      </c>
      <c r="D92" s="290" t="s">
        <v>188</v>
      </c>
      <c r="E92" s="16" t="s">
        <v>177</v>
      </c>
      <c r="F92" s="291">
        <v>320.89999999999998</v>
      </c>
      <c r="G92" s="37"/>
      <c r="H92" s="43"/>
    </row>
    <row r="93" s="2" customFormat="1" ht="16.8" customHeight="1">
      <c r="A93" s="37"/>
      <c r="B93" s="43"/>
      <c r="C93" s="290" t="s">
        <v>194</v>
      </c>
      <c r="D93" s="290" t="s">
        <v>195</v>
      </c>
      <c r="E93" s="16" t="s">
        <v>177</v>
      </c>
      <c r="F93" s="291">
        <v>320.89999999999998</v>
      </c>
      <c r="G93" s="37"/>
      <c r="H93" s="43"/>
    </row>
    <row r="94" s="2" customFormat="1" ht="16.8" customHeight="1">
      <c r="A94" s="37"/>
      <c r="B94" s="43"/>
      <c r="C94" s="290" t="s">
        <v>240</v>
      </c>
      <c r="D94" s="290" t="s">
        <v>241</v>
      </c>
      <c r="E94" s="16" t="s">
        <v>235</v>
      </c>
      <c r="F94" s="291">
        <v>190.815</v>
      </c>
      <c r="G94" s="37"/>
      <c r="H94" s="43"/>
    </row>
    <row r="95" s="2" customFormat="1" ht="16.8" customHeight="1">
      <c r="A95" s="37"/>
      <c r="B95" s="43"/>
      <c r="C95" s="286" t="s">
        <v>97</v>
      </c>
      <c r="D95" s="287" t="s">
        <v>1</v>
      </c>
      <c r="E95" s="288" t="s">
        <v>1</v>
      </c>
      <c r="F95" s="289">
        <v>6</v>
      </c>
      <c r="G95" s="37"/>
      <c r="H95" s="43"/>
    </row>
    <row r="96" s="2" customFormat="1" ht="16.8" customHeight="1">
      <c r="A96" s="37"/>
      <c r="B96" s="43"/>
      <c r="C96" s="290" t="s">
        <v>97</v>
      </c>
      <c r="D96" s="290" t="s">
        <v>98</v>
      </c>
      <c r="E96" s="16" t="s">
        <v>1</v>
      </c>
      <c r="F96" s="291">
        <v>6</v>
      </c>
      <c r="G96" s="37"/>
      <c r="H96" s="43"/>
    </row>
    <row r="97" s="2" customFormat="1" ht="16.8" customHeight="1">
      <c r="A97" s="37"/>
      <c r="B97" s="43"/>
      <c r="C97" s="292" t="s">
        <v>746</v>
      </c>
      <c r="D97" s="37"/>
      <c r="E97" s="37"/>
      <c r="F97" s="37"/>
      <c r="G97" s="37"/>
      <c r="H97" s="43"/>
    </row>
    <row r="98" s="2" customFormat="1" ht="16.8" customHeight="1">
      <c r="A98" s="37"/>
      <c r="B98" s="43"/>
      <c r="C98" s="290" t="s">
        <v>213</v>
      </c>
      <c r="D98" s="290" t="s">
        <v>214</v>
      </c>
      <c r="E98" s="16" t="s">
        <v>177</v>
      </c>
      <c r="F98" s="291">
        <v>6</v>
      </c>
      <c r="G98" s="37"/>
      <c r="H98" s="43"/>
    </row>
    <row r="99" s="2" customFormat="1" ht="16.8" customHeight="1">
      <c r="A99" s="37"/>
      <c r="B99" s="43"/>
      <c r="C99" s="290" t="s">
        <v>199</v>
      </c>
      <c r="D99" s="290" t="s">
        <v>200</v>
      </c>
      <c r="E99" s="16" t="s">
        <v>177</v>
      </c>
      <c r="F99" s="291">
        <v>49.799999999999997</v>
      </c>
      <c r="G99" s="37"/>
      <c r="H99" s="43"/>
    </row>
    <row r="100" s="2" customFormat="1" ht="16.8" customHeight="1">
      <c r="A100" s="37"/>
      <c r="B100" s="43"/>
      <c r="C100" s="290" t="s">
        <v>208</v>
      </c>
      <c r="D100" s="290" t="s">
        <v>209</v>
      </c>
      <c r="E100" s="16" t="s">
        <v>177</v>
      </c>
      <c r="F100" s="291">
        <v>46.299999999999997</v>
      </c>
      <c r="G100" s="37"/>
      <c r="H100" s="43"/>
    </row>
    <row r="101" s="2" customFormat="1" ht="16.8" customHeight="1">
      <c r="A101" s="37"/>
      <c r="B101" s="43"/>
      <c r="C101" s="286" t="s">
        <v>99</v>
      </c>
      <c r="D101" s="287" t="s">
        <v>1</v>
      </c>
      <c r="E101" s="288" t="s">
        <v>1</v>
      </c>
      <c r="F101" s="289">
        <v>46.299999999999997</v>
      </c>
      <c r="G101" s="37"/>
      <c r="H101" s="43"/>
    </row>
    <row r="102" s="2" customFormat="1" ht="16.8" customHeight="1">
      <c r="A102" s="37"/>
      <c r="B102" s="43"/>
      <c r="C102" s="290" t="s">
        <v>1</v>
      </c>
      <c r="D102" s="290" t="s">
        <v>97</v>
      </c>
      <c r="E102" s="16" t="s">
        <v>1</v>
      </c>
      <c r="F102" s="291">
        <v>6</v>
      </c>
      <c r="G102" s="37"/>
      <c r="H102" s="43"/>
    </row>
    <row r="103" s="2" customFormat="1" ht="16.8" customHeight="1">
      <c r="A103" s="37"/>
      <c r="B103" s="43"/>
      <c r="C103" s="290" t="s">
        <v>1</v>
      </c>
      <c r="D103" s="290" t="s">
        <v>205</v>
      </c>
      <c r="E103" s="16" t="s">
        <v>1</v>
      </c>
      <c r="F103" s="291">
        <v>40.299999999999997</v>
      </c>
      <c r="G103" s="37"/>
      <c r="H103" s="43"/>
    </row>
    <row r="104" s="2" customFormat="1" ht="16.8" customHeight="1">
      <c r="A104" s="37"/>
      <c r="B104" s="43"/>
      <c r="C104" s="290" t="s">
        <v>99</v>
      </c>
      <c r="D104" s="290" t="s">
        <v>206</v>
      </c>
      <c r="E104" s="16" t="s">
        <v>1</v>
      </c>
      <c r="F104" s="291">
        <v>46.299999999999997</v>
      </c>
      <c r="G104" s="37"/>
      <c r="H104" s="43"/>
    </row>
    <row r="105" s="2" customFormat="1" ht="16.8" customHeight="1">
      <c r="A105" s="37"/>
      <c r="B105" s="43"/>
      <c r="C105" s="292" t="s">
        <v>746</v>
      </c>
      <c r="D105" s="37"/>
      <c r="E105" s="37"/>
      <c r="F105" s="37"/>
      <c r="G105" s="37"/>
      <c r="H105" s="43"/>
    </row>
    <row r="106" s="2" customFormat="1" ht="16.8" customHeight="1">
      <c r="A106" s="37"/>
      <c r="B106" s="43"/>
      <c r="C106" s="290" t="s">
        <v>208</v>
      </c>
      <c r="D106" s="290" t="s">
        <v>209</v>
      </c>
      <c r="E106" s="16" t="s">
        <v>177</v>
      </c>
      <c r="F106" s="291">
        <v>46.299999999999997</v>
      </c>
      <c r="G106" s="37"/>
      <c r="H106" s="43"/>
    </row>
    <row r="107" s="2" customFormat="1" ht="16.8" customHeight="1">
      <c r="A107" s="37"/>
      <c r="B107" s="43"/>
      <c r="C107" s="290" t="s">
        <v>240</v>
      </c>
      <c r="D107" s="290" t="s">
        <v>241</v>
      </c>
      <c r="E107" s="16" t="s">
        <v>235</v>
      </c>
      <c r="F107" s="291">
        <v>190.815</v>
      </c>
      <c r="G107" s="37"/>
      <c r="H107" s="43"/>
    </row>
    <row r="108" s="2" customFormat="1" ht="16.8" customHeight="1">
      <c r="A108" s="37"/>
      <c r="B108" s="43"/>
      <c r="C108" s="286" t="s">
        <v>94</v>
      </c>
      <c r="D108" s="287" t="s">
        <v>1</v>
      </c>
      <c r="E108" s="288" t="s">
        <v>1</v>
      </c>
      <c r="F108" s="289">
        <v>3.5</v>
      </c>
      <c r="G108" s="37"/>
      <c r="H108" s="43"/>
    </row>
    <row r="109" s="2" customFormat="1" ht="16.8" customHeight="1">
      <c r="A109" s="37"/>
      <c r="B109" s="43"/>
      <c r="C109" s="290" t="s">
        <v>94</v>
      </c>
      <c r="D109" s="290" t="s">
        <v>186</v>
      </c>
      <c r="E109" s="16" t="s">
        <v>1</v>
      </c>
      <c r="F109" s="291">
        <v>3.5</v>
      </c>
      <c r="G109" s="37"/>
      <c r="H109" s="43"/>
    </row>
    <row r="110" s="2" customFormat="1" ht="16.8" customHeight="1">
      <c r="A110" s="37"/>
      <c r="B110" s="43"/>
      <c r="C110" s="292" t="s">
        <v>746</v>
      </c>
      <c r="D110" s="37"/>
      <c r="E110" s="37"/>
      <c r="F110" s="37"/>
      <c r="G110" s="37"/>
      <c r="H110" s="43"/>
    </row>
    <row r="111" s="2" customFormat="1" ht="16.8" customHeight="1">
      <c r="A111" s="37"/>
      <c r="B111" s="43"/>
      <c r="C111" s="290" t="s">
        <v>175</v>
      </c>
      <c r="D111" s="290" t="s">
        <v>176</v>
      </c>
      <c r="E111" s="16" t="s">
        <v>177</v>
      </c>
      <c r="F111" s="291">
        <v>3.5</v>
      </c>
      <c r="G111" s="37"/>
      <c r="H111" s="43"/>
    </row>
    <row r="112" s="2" customFormat="1" ht="16.8" customHeight="1">
      <c r="A112" s="37"/>
      <c r="B112" s="43"/>
      <c r="C112" s="290" t="s">
        <v>199</v>
      </c>
      <c r="D112" s="290" t="s">
        <v>200</v>
      </c>
      <c r="E112" s="16" t="s">
        <v>177</v>
      </c>
      <c r="F112" s="291">
        <v>49.799999999999997</v>
      </c>
      <c r="G112" s="37"/>
      <c r="H112" s="43"/>
    </row>
    <row r="113" s="2" customFormat="1" ht="16.8" customHeight="1">
      <c r="A113" s="37"/>
      <c r="B113" s="43"/>
      <c r="C113" s="290" t="s">
        <v>240</v>
      </c>
      <c r="D113" s="290" t="s">
        <v>241</v>
      </c>
      <c r="E113" s="16" t="s">
        <v>235</v>
      </c>
      <c r="F113" s="291">
        <v>190.815</v>
      </c>
      <c r="G113" s="37"/>
      <c r="H113" s="43"/>
    </row>
    <row r="114" s="2" customFormat="1" ht="16.8" customHeight="1">
      <c r="A114" s="37"/>
      <c r="B114" s="43"/>
      <c r="C114" s="286" t="s">
        <v>134</v>
      </c>
      <c r="D114" s="287" t="s">
        <v>1</v>
      </c>
      <c r="E114" s="288" t="s">
        <v>1</v>
      </c>
      <c r="F114" s="289">
        <v>16.050000000000001</v>
      </c>
      <c r="G114" s="37"/>
      <c r="H114" s="43"/>
    </row>
    <row r="115" s="2" customFormat="1" ht="16.8" customHeight="1">
      <c r="A115" s="37"/>
      <c r="B115" s="43"/>
      <c r="C115" s="290" t="s">
        <v>134</v>
      </c>
      <c r="D115" s="290" t="s">
        <v>277</v>
      </c>
      <c r="E115" s="16" t="s">
        <v>1</v>
      </c>
      <c r="F115" s="291">
        <v>16.050000000000001</v>
      </c>
      <c r="G115" s="37"/>
      <c r="H115" s="43"/>
    </row>
    <row r="116" s="2" customFormat="1" ht="16.8" customHeight="1">
      <c r="A116" s="37"/>
      <c r="B116" s="43"/>
      <c r="C116" s="292" t="s">
        <v>746</v>
      </c>
      <c r="D116" s="37"/>
      <c r="E116" s="37"/>
      <c r="F116" s="37"/>
      <c r="G116" s="37"/>
      <c r="H116" s="43"/>
    </row>
    <row r="117" s="2" customFormat="1" ht="16.8" customHeight="1">
      <c r="A117" s="37"/>
      <c r="B117" s="43"/>
      <c r="C117" s="290" t="s">
        <v>272</v>
      </c>
      <c r="D117" s="290" t="s">
        <v>273</v>
      </c>
      <c r="E117" s="16" t="s">
        <v>235</v>
      </c>
      <c r="F117" s="291">
        <v>16.050000000000001</v>
      </c>
      <c r="G117" s="37"/>
      <c r="H117" s="43"/>
    </row>
    <row r="118" s="2" customFormat="1" ht="16.8" customHeight="1">
      <c r="A118" s="37"/>
      <c r="B118" s="43"/>
      <c r="C118" s="290" t="s">
        <v>233</v>
      </c>
      <c r="D118" s="290" t="s">
        <v>234</v>
      </c>
      <c r="E118" s="16" t="s">
        <v>235</v>
      </c>
      <c r="F118" s="291">
        <v>16.050000000000001</v>
      </c>
      <c r="G118" s="37"/>
      <c r="H118" s="43"/>
    </row>
    <row r="119" s="2" customFormat="1" ht="16.8" customHeight="1">
      <c r="A119" s="37"/>
      <c r="B119" s="43"/>
      <c r="C119" s="286" t="s">
        <v>122</v>
      </c>
      <c r="D119" s="287" t="s">
        <v>1</v>
      </c>
      <c r="E119" s="288" t="s">
        <v>1</v>
      </c>
      <c r="F119" s="289">
        <v>465.55000000000001</v>
      </c>
      <c r="G119" s="37"/>
      <c r="H119" s="43"/>
    </row>
    <row r="120" s="2" customFormat="1" ht="16.8" customHeight="1">
      <c r="A120" s="37"/>
      <c r="B120" s="43"/>
      <c r="C120" s="290" t="s">
        <v>1</v>
      </c>
      <c r="D120" s="290" t="s">
        <v>366</v>
      </c>
      <c r="E120" s="16" t="s">
        <v>1</v>
      </c>
      <c r="F120" s="291">
        <v>108.84999999999999</v>
      </c>
      <c r="G120" s="37"/>
      <c r="H120" s="43"/>
    </row>
    <row r="121" s="2" customFormat="1" ht="16.8" customHeight="1">
      <c r="A121" s="37"/>
      <c r="B121" s="43"/>
      <c r="C121" s="290" t="s">
        <v>115</v>
      </c>
      <c r="D121" s="290" t="s">
        <v>367</v>
      </c>
      <c r="E121" s="16" t="s">
        <v>1</v>
      </c>
      <c r="F121" s="291">
        <v>1.8</v>
      </c>
      <c r="G121" s="37"/>
      <c r="H121" s="43"/>
    </row>
    <row r="122" s="2" customFormat="1" ht="16.8" customHeight="1">
      <c r="A122" s="37"/>
      <c r="B122" s="43"/>
      <c r="C122" s="290" t="s">
        <v>117</v>
      </c>
      <c r="D122" s="290" t="s">
        <v>368</v>
      </c>
      <c r="E122" s="16" t="s">
        <v>1</v>
      </c>
      <c r="F122" s="291">
        <v>340.69999999999999</v>
      </c>
      <c r="G122" s="37"/>
      <c r="H122" s="43"/>
    </row>
    <row r="123" s="2" customFormat="1" ht="16.8" customHeight="1">
      <c r="A123" s="37"/>
      <c r="B123" s="43"/>
      <c r="C123" s="290" t="s">
        <v>119</v>
      </c>
      <c r="D123" s="290" t="s">
        <v>369</v>
      </c>
      <c r="E123" s="16" t="s">
        <v>1</v>
      </c>
      <c r="F123" s="291">
        <v>9.5999999999999996</v>
      </c>
      <c r="G123" s="37"/>
      <c r="H123" s="43"/>
    </row>
    <row r="124" s="2" customFormat="1" ht="16.8" customHeight="1">
      <c r="A124" s="37"/>
      <c r="B124" s="43"/>
      <c r="C124" s="290" t="s">
        <v>120</v>
      </c>
      <c r="D124" s="290" t="s">
        <v>121</v>
      </c>
      <c r="E124" s="16" t="s">
        <v>1</v>
      </c>
      <c r="F124" s="291">
        <v>4.5999999999999996</v>
      </c>
      <c r="G124" s="37"/>
      <c r="H124" s="43"/>
    </row>
    <row r="125" s="2" customFormat="1" ht="16.8" customHeight="1">
      <c r="A125" s="37"/>
      <c r="B125" s="43"/>
      <c r="C125" s="290" t="s">
        <v>122</v>
      </c>
      <c r="D125" s="290" t="s">
        <v>206</v>
      </c>
      <c r="E125" s="16" t="s">
        <v>1</v>
      </c>
      <c r="F125" s="291">
        <v>465.55000000000001</v>
      </c>
      <c r="G125" s="37"/>
      <c r="H125" s="43"/>
    </row>
    <row r="126" s="2" customFormat="1" ht="16.8" customHeight="1">
      <c r="A126" s="37"/>
      <c r="B126" s="43"/>
      <c r="C126" s="292" t="s">
        <v>746</v>
      </c>
      <c r="D126" s="37"/>
      <c r="E126" s="37"/>
      <c r="F126" s="37"/>
      <c r="G126" s="37"/>
      <c r="H126" s="43"/>
    </row>
    <row r="127" s="2" customFormat="1" ht="16.8" customHeight="1">
      <c r="A127" s="37"/>
      <c r="B127" s="43"/>
      <c r="C127" s="290" t="s">
        <v>361</v>
      </c>
      <c r="D127" s="290" t="s">
        <v>362</v>
      </c>
      <c r="E127" s="16" t="s">
        <v>177</v>
      </c>
      <c r="F127" s="291">
        <v>465.55000000000001</v>
      </c>
      <c r="G127" s="37"/>
      <c r="H127" s="43"/>
    </row>
    <row r="128" s="2" customFormat="1" ht="16.8" customHeight="1">
      <c r="A128" s="37"/>
      <c r="B128" s="43"/>
      <c r="C128" s="290" t="s">
        <v>240</v>
      </c>
      <c r="D128" s="290" t="s">
        <v>241</v>
      </c>
      <c r="E128" s="16" t="s">
        <v>235</v>
      </c>
      <c r="F128" s="291">
        <v>190.815</v>
      </c>
      <c r="G128" s="37"/>
      <c r="H128" s="43"/>
    </row>
    <row r="129" s="2" customFormat="1" ht="16.8" customHeight="1">
      <c r="A129" s="37"/>
      <c r="B129" s="43"/>
      <c r="C129" s="290" t="s">
        <v>418</v>
      </c>
      <c r="D129" s="290" t="s">
        <v>419</v>
      </c>
      <c r="E129" s="16" t="s">
        <v>177</v>
      </c>
      <c r="F129" s="291">
        <v>931.10000000000002</v>
      </c>
      <c r="G129" s="37"/>
      <c r="H129" s="43"/>
    </row>
    <row r="130" s="2" customFormat="1" ht="16.8" customHeight="1">
      <c r="A130" s="37"/>
      <c r="B130" s="43"/>
      <c r="C130" s="286" t="s">
        <v>101</v>
      </c>
      <c r="D130" s="287" t="s">
        <v>1</v>
      </c>
      <c r="E130" s="288" t="s">
        <v>1</v>
      </c>
      <c r="F130" s="289">
        <v>35.149999999999999</v>
      </c>
      <c r="G130" s="37"/>
      <c r="H130" s="43"/>
    </row>
    <row r="131" s="2" customFormat="1" ht="16.8" customHeight="1">
      <c r="A131" s="37"/>
      <c r="B131" s="43"/>
      <c r="C131" s="290" t="s">
        <v>101</v>
      </c>
      <c r="D131" s="290" t="s">
        <v>254</v>
      </c>
      <c r="E131" s="16" t="s">
        <v>1</v>
      </c>
      <c r="F131" s="291">
        <v>35.149999999999999</v>
      </c>
      <c r="G131" s="37"/>
      <c r="H131" s="43"/>
    </row>
    <row r="132" s="2" customFormat="1" ht="16.8" customHeight="1">
      <c r="A132" s="37"/>
      <c r="B132" s="43"/>
      <c r="C132" s="292" t="s">
        <v>746</v>
      </c>
      <c r="D132" s="37"/>
      <c r="E132" s="37"/>
      <c r="F132" s="37"/>
      <c r="G132" s="37"/>
      <c r="H132" s="43"/>
    </row>
    <row r="133" s="2" customFormat="1" ht="16.8" customHeight="1">
      <c r="A133" s="37"/>
      <c r="B133" s="43"/>
      <c r="C133" s="290" t="s">
        <v>249</v>
      </c>
      <c r="D133" s="290" t="s">
        <v>250</v>
      </c>
      <c r="E133" s="16" t="s">
        <v>235</v>
      </c>
      <c r="F133" s="291">
        <v>35.149999999999999</v>
      </c>
      <c r="G133" s="37"/>
      <c r="H133" s="43"/>
    </row>
    <row r="134" s="2" customFormat="1" ht="16.8" customHeight="1">
      <c r="A134" s="37"/>
      <c r="B134" s="43"/>
      <c r="C134" s="290" t="s">
        <v>255</v>
      </c>
      <c r="D134" s="290" t="s">
        <v>256</v>
      </c>
      <c r="E134" s="16" t="s">
        <v>235</v>
      </c>
      <c r="F134" s="291">
        <v>89.575000000000003</v>
      </c>
      <c r="G134" s="37"/>
      <c r="H134" s="43"/>
    </row>
    <row r="135" s="2" customFormat="1" ht="16.8" customHeight="1">
      <c r="A135" s="37"/>
      <c r="B135" s="43"/>
      <c r="C135" s="290" t="s">
        <v>307</v>
      </c>
      <c r="D135" s="290" t="s">
        <v>308</v>
      </c>
      <c r="E135" s="16" t="s">
        <v>235</v>
      </c>
      <c r="F135" s="291">
        <v>29.23</v>
      </c>
      <c r="G135" s="37"/>
      <c r="H135" s="43"/>
    </row>
    <row r="136" s="2" customFormat="1" ht="16.8" customHeight="1">
      <c r="A136" s="37"/>
      <c r="B136" s="43"/>
      <c r="C136" s="286" t="s">
        <v>109</v>
      </c>
      <c r="D136" s="287" t="s">
        <v>1</v>
      </c>
      <c r="E136" s="288" t="s">
        <v>1</v>
      </c>
      <c r="F136" s="289">
        <v>89.575000000000003</v>
      </c>
      <c r="G136" s="37"/>
      <c r="H136" s="43"/>
    </row>
    <row r="137" s="2" customFormat="1" ht="16.8" customHeight="1">
      <c r="A137" s="37"/>
      <c r="B137" s="43"/>
      <c r="C137" s="290" t="s">
        <v>1</v>
      </c>
      <c r="D137" s="290" t="s">
        <v>101</v>
      </c>
      <c r="E137" s="16" t="s">
        <v>1</v>
      </c>
      <c r="F137" s="291">
        <v>35.149999999999999</v>
      </c>
      <c r="G137" s="37"/>
      <c r="H137" s="43"/>
    </row>
    <row r="138" s="2" customFormat="1" ht="16.8" customHeight="1">
      <c r="A138" s="37"/>
      <c r="B138" s="43"/>
      <c r="C138" s="290" t="s">
        <v>1</v>
      </c>
      <c r="D138" s="290" t="s">
        <v>260</v>
      </c>
      <c r="E138" s="16" t="s">
        <v>1</v>
      </c>
      <c r="F138" s="291">
        <v>54.424999999999997</v>
      </c>
      <c r="G138" s="37"/>
      <c r="H138" s="43"/>
    </row>
    <row r="139" s="2" customFormat="1" ht="16.8" customHeight="1">
      <c r="A139" s="37"/>
      <c r="B139" s="43"/>
      <c r="C139" s="290" t="s">
        <v>109</v>
      </c>
      <c r="D139" s="290" t="s">
        <v>206</v>
      </c>
      <c r="E139" s="16" t="s">
        <v>1</v>
      </c>
      <c r="F139" s="291">
        <v>89.575000000000003</v>
      </c>
      <c r="G139" s="37"/>
      <c r="H139" s="43"/>
    </row>
    <row r="140" s="2" customFormat="1" ht="16.8" customHeight="1">
      <c r="A140" s="37"/>
      <c r="B140" s="43"/>
      <c r="C140" s="292" t="s">
        <v>746</v>
      </c>
      <c r="D140" s="37"/>
      <c r="E140" s="37"/>
      <c r="F140" s="37"/>
      <c r="G140" s="37"/>
      <c r="H140" s="43"/>
    </row>
    <row r="141" s="2" customFormat="1" ht="16.8" customHeight="1">
      <c r="A141" s="37"/>
      <c r="B141" s="43"/>
      <c r="C141" s="290" t="s">
        <v>255</v>
      </c>
      <c r="D141" s="290" t="s">
        <v>256</v>
      </c>
      <c r="E141" s="16" t="s">
        <v>235</v>
      </c>
      <c r="F141" s="291">
        <v>89.575000000000003</v>
      </c>
      <c r="G141" s="37"/>
      <c r="H141" s="43"/>
    </row>
    <row r="142" s="2" customFormat="1" ht="16.8" customHeight="1">
      <c r="A142" s="37"/>
      <c r="B142" s="43"/>
      <c r="C142" s="290" t="s">
        <v>262</v>
      </c>
      <c r="D142" s="290" t="s">
        <v>263</v>
      </c>
      <c r="E142" s="16" t="s">
        <v>235</v>
      </c>
      <c r="F142" s="291">
        <v>240.39699999999999</v>
      </c>
      <c r="G142" s="37"/>
      <c r="H142" s="43"/>
    </row>
    <row r="143" s="2" customFormat="1" ht="16.8" customHeight="1">
      <c r="A143" s="37"/>
      <c r="B143" s="43"/>
      <c r="C143" s="286" t="s">
        <v>140</v>
      </c>
      <c r="D143" s="287" t="s">
        <v>1</v>
      </c>
      <c r="E143" s="288" t="s">
        <v>1</v>
      </c>
      <c r="F143" s="289">
        <v>212.25899999999999</v>
      </c>
      <c r="G143" s="37"/>
      <c r="H143" s="43"/>
    </row>
    <row r="144" s="2" customFormat="1" ht="16.8" customHeight="1">
      <c r="A144" s="37"/>
      <c r="B144" s="43"/>
      <c r="C144" s="290" t="s">
        <v>140</v>
      </c>
      <c r="D144" s="290" t="s">
        <v>573</v>
      </c>
      <c r="E144" s="16" t="s">
        <v>1</v>
      </c>
      <c r="F144" s="291">
        <v>212.25899999999999</v>
      </c>
      <c r="G144" s="37"/>
      <c r="H144" s="43"/>
    </row>
    <row r="145" s="2" customFormat="1" ht="16.8" customHeight="1">
      <c r="A145" s="37"/>
      <c r="B145" s="43"/>
      <c r="C145" s="292" t="s">
        <v>746</v>
      </c>
      <c r="D145" s="37"/>
      <c r="E145" s="37"/>
      <c r="F145" s="37"/>
      <c r="G145" s="37"/>
      <c r="H145" s="43"/>
    </row>
    <row r="146" s="2" customFormat="1" ht="16.8" customHeight="1">
      <c r="A146" s="37"/>
      <c r="B146" s="43"/>
      <c r="C146" s="290" t="s">
        <v>568</v>
      </c>
      <c r="D146" s="290" t="s">
        <v>569</v>
      </c>
      <c r="E146" s="16" t="s">
        <v>295</v>
      </c>
      <c r="F146" s="291">
        <v>212.25899999999999</v>
      </c>
      <c r="G146" s="37"/>
      <c r="H146" s="43"/>
    </row>
    <row r="147" s="2" customFormat="1" ht="16.8" customHeight="1">
      <c r="A147" s="37"/>
      <c r="B147" s="43"/>
      <c r="C147" s="290" t="s">
        <v>575</v>
      </c>
      <c r="D147" s="290" t="s">
        <v>576</v>
      </c>
      <c r="E147" s="16" t="s">
        <v>295</v>
      </c>
      <c r="F147" s="291">
        <v>1087.6949999999999</v>
      </c>
      <c r="G147" s="37"/>
      <c r="H147" s="43"/>
    </row>
    <row r="148" s="2" customFormat="1" ht="16.8" customHeight="1">
      <c r="A148" s="37"/>
      <c r="B148" s="43"/>
      <c r="C148" s="286" t="s">
        <v>401</v>
      </c>
      <c r="D148" s="287" t="s">
        <v>1</v>
      </c>
      <c r="E148" s="288" t="s">
        <v>1</v>
      </c>
      <c r="F148" s="289">
        <v>446.55000000000001</v>
      </c>
      <c r="G148" s="37"/>
      <c r="H148" s="43"/>
    </row>
    <row r="149" s="2" customFormat="1" ht="16.8" customHeight="1">
      <c r="A149" s="37"/>
      <c r="B149" s="43"/>
      <c r="C149" s="290" t="s">
        <v>1</v>
      </c>
      <c r="D149" s="290" t="s">
        <v>399</v>
      </c>
      <c r="E149" s="16" t="s">
        <v>1</v>
      </c>
      <c r="F149" s="291">
        <v>104.05</v>
      </c>
      <c r="G149" s="37"/>
      <c r="H149" s="43"/>
    </row>
    <row r="150" s="2" customFormat="1" ht="16.8" customHeight="1">
      <c r="A150" s="37"/>
      <c r="B150" s="43"/>
      <c r="C150" s="290" t="s">
        <v>1</v>
      </c>
      <c r="D150" s="290" t="s">
        <v>400</v>
      </c>
      <c r="E150" s="16" t="s">
        <v>1</v>
      </c>
      <c r="F150" s="291">
        <v>342.5</v>
      </c>
      <c r="G150" s="37"/>
      <c r="H150" s="43"/>
    </row>
    <row r="151" s="2" customFormat="1" ht="16.8" customHeight="1">
      <c r="A151" s="37"/>
      <c r="B151" s="43"/>
      <c r="C151" s="290" t="s">
        <v>401</v>
      </c>
      <c r="D151" s="290" t="s">
        <v>206</v>
      </c>
      <c r="E151" s="16" t="s">
        <v>1</v>
      </c>
      <c r="F151" s="291">
        <v>446.55000000000001</v>
      </c>
      <c r="G151" s="37"/>
      <c r="H151" s="43"/>
    </row>
    <row r="152" s="2" customFormat="1" ht="16.8" customHeight="1">
      <c r="A152" s="37"/>
      <c r="B152" s="43"/>
      <c r="C152" s="286" t="s">
        <v>409</v>
      </c>
      <c r="D152" s="287" t="s">
        <v>1</v>
      </c>
      <c r="E152" s="288" t="s">
        <v>1</v>
      </c>
      <c r="F152" s="289">
        <v>347.30000000000001</v>
      </c>
      <c r="G152" s="37"/>
      <c r="H152" s="43"/>
    </row>
    <row r="153" s="2" customFormat="1" ht="16.8" customHeight="1">
      <c r="A153" s="37"/>
      <c r="B153" s="43"/>
      <c r="C153" s="290" t="s">
        <v>1</v>
      </c>
      <c r="D153" s="290" t="s">
        <v>408</v>
      </c>
      <c r="E153" s="16" t="s">
        <v>1</v>
      </c>
      <c r="F153" s="291">
        <v>4.7999999999999998</v>
      </c>
      <c r="G153" s="37"/>
      <c r="H153" s="43"/>
    </row>
    <row r="154" s="2" customFormat="1" ht="16.8" customHeight="1">
      <c r="A154" s="37"/>
      <c r="B154" s="43"/>
      <c r="C154" s="290" t="s">
        <v>1</v>
      </c>
      <c r="D154" s="290" t="s">
        <v>400</v>
      </c>
      <c r="E154" s="16" t="s">
        <v>1</v>
      </c>
      <c r="F154" s="291">
        <v>342.5</v>
      </c>
      <c r="G154" s="37"/>
      <c r="H154" s="43"/>
    </row>
    <row r="155" s="2" customFormat="1" ht="16.8" customHeight="1">
      <c r="A155" s="37"/>
      <c r="B155" s="43"/>
      <c r="C155" s="290" t="s">
        <v>409</v>
      </c>
      <c r="D155" s="290" t="s">
        <v>206</v>
      </c>
      <c r="E155" s="16" t="s">
        <v>1</v>
      </c>
      <c r="F155" s="291">
        <v>347.30000000000001</v>
      </c>
      <c r="G155" s="37"/>
      <c r="H155" s="43"/>
    </row>
    <row r="156" s="2" customFormat="1" ht="16.8" customHeight="1">
      <c r="A156" s="37"/>
      <c r="B156" s="43"/>
      <c r="C156" s="286" t="s">
        <v>615</v>
      </c>
      <c r="D156" s="287" t="s">
        <v>1</v>
      </c>
      <c r="E156" s="288" t="s">
        <v>1</v>
      </c>
      <c r="F156" s="289">
        <v>110.712</v>
      </c>
      <c r="G156" s="37"/>
      <c r="H156" s="43"/>
    </row>
    <row r="157" s="2" customFormat="1" ht="16.8" customHeight="1">
      <c r="A157" s="37"/>
      <c r="B157" s="43"/>
      <c r="C157" s="290" t="s">
        <v>615</v>
      </c>
      <c r="D157" s="290" t="s">
        <v>616</v>
      </c>
      <c r="E157" s="16" t="s">
        <v>1</v>
      </c>
      <c r="F157" s="291">
        <v>110.712</v>
      </c>
      <c r="G157" s="37"/>
      <c r="H157" s="43"/>
    </row>
    <row r="158" s="2" customFormat="1" ht="16.8" customHeight="1">
      <c r="A158" s="37"/>
      <c r="B158" s="43"/>
      <c r="C158" s="286" t="s">
        <v>130</v>
      </c>
      <c r="D158" s="287" t="s">
        <v>1</v>
      </c>
      <c r="E158" s="288" t="s">
        <v>1</v>
      </c>
      <c r="F158" s="289">
        <v>29.23</v>
      </c>
      <c r="G158" s="37"/>
      <c r="H158" s="43"/>
    </row>
    <row r="159" s="2" customFormat="1" ht="16.8" customHeight="1">
      <c r="A159" s="37"/>
      <c r="B159" s="43"/>
      <c r="C159" s="290" t="s">
        <v>130</v>
      </c>
      <c r="D159" s="290" t="s">
        <v>312</v>
      </c>
      <c r="E159" s="16" t="s">
        <v>1</v>
      </c>
      <c r="F159" s="291">
        <v>29.23</v>
      </c>
      <c r="G159" s="37"/>
      <c r="H159" s="43"/>
    </row>
    <row r="160" s="2" customFormat="1" ht="16.8" customHeight="1">
      <c r="A160" s="37"/>
      <c r="B160" s="43"/>
      <c r="C160" s="292" t="s">
        <v>746</v>
      </c>
      <c r="D160" s="37"/>
      <c r="E160" s="37"/>
      <c r="F160" s="37"/>
      <c r="G160" s="37"/>
      <c r="H160" s="43"/>
    </row>
    <row r="161" s="2" customFormat="1" ht="16.8" customHeight="1">
      <c r="A161" s="37"/>
      <c r="B161" s="43"/>
      <c r="C161" s="290" t="s">
        <v>307</v>
      </c>
      <c r="D161" s="290" t="s">
        <v>308</v>
      </c>
      <c r="E161" s="16" t="s">
        <v>235</v>
      </c>
      <c r="F161" s="291">
        <v>29.23</v>
      </c>
      <c r="G161" s="37"/>
      <c r="H161" s="43"/>
    </row>
    <row r="162" s="2" customFormat="1" ht="16.8" customHeight="1">
      <c r="A162" s="37"/>
      <c r="B162" s="43"/>
      <c r="C162" s="290" t="s">
        <v>314</v>
      </c>
      <c r="D162" s="290" t="s">
        <v>315</v>
      </c>
      <c r="E162" s="16" t="s">
        <v>295</v>
      </c>
      <c r="F162" s="291">
        <v>58.460000000000001</v>
      </c>
      <c r="G162" s="37"/>
      <c r="H162" s="43"/>
    </row>
    <row r="163" s="2" customFormat="1" ht="16.8" customHeight="1">
      <c r="A163" s="37"/>
      <c r="B163" s="43"/>
      <c r="C163" s="286" t="s">
        <v>138</v>
      </c>
      <c r="D163" s="287" t="s">
        <v>1</v>
      </c>
      <c r="E163" s="288" t="s">
        <v>1</v>
      </c>
      <c r="F163" s="289">
        <v>1.125</v>
      </c>
      <c r="G163" s="37"/>
      <c r="H163" s="43"/>
    </row>
    <row r="164" s="2" customFormat="1" ht="16.8" customHeight="1">
      <c r="A164" s="37"/>
      <c r="B164" s="43"/>
      <c r="C164" s="290" t="s">
        <v>138</v>
      </c>
      <c r="D164" s="290" t="s">
        <v>478</v>
      </c>
      <c r="E164" s="16" t="s">
        <v>1</v>
      </c>
      <c r="F164" s="291">
        <v>1.125</v>
      </c>
      <c r="G164" s="37"/>
      <c r="H164" s="43"/>
    </row>
    <row r="165" s="2" customFormat="1" ht="16.8" customHeight="1">
      <c r="A165" s="37"/>
      <c r="B165" s="43"/>
      <c r="C165" s="292" t="s">
        <v>746</v>
      </c>
      <c r="D165" s="37"/>
      <c r="E165" s="37"/>
      <c r="F165" s="37"/>
      <c r="G165" s="37"/>
      <c r="H165" s="43"/>
    </row>
    <row r="166" s="2" customFormat="1" ht="16.8" customHeight="1">
      <c r="A166" s="37"/>
      <c r="B166" s="43"/>
      <c r="C166" s="290" t="s">
        <v>474</v>
      </c>
      <c r="D166" s="290" t="s">
        <v>475</v>
      </c>
      <c r="E166" s="16" t="s">
        <v>177</v>
      </c>
      <c r="F166" s="291">
        <v>1.125</v>
      </c>
      <c r="G166" s="37"/>
      <c r="H166" s="43"/>
    </row>
    <row r="167" s="2" customFormat="1" ht="16.8" customHeight="1">
      <c r="A167" s="37"/>
      <c r="B167" s="43"/>
      <c r="C167" s="290" t="s">
        <v>481</v>
      </c>
      <c r="D167" s="290" t="s">
        <v>482</v>
      </c>
      <c r="E167" s="16" t="s">
        <v>177</v>
      </c>
      <c r="F167" s="291">
        <v>346.36700000000002</v>
      </c>
      <c r="G167" s="37"/>
      <c r="H167" s="43"/>
    </row>
    <row r="168" s="2" customFormat="1" ht="16.8" customHeight="1">
      <c r="A168" s="37"/>
      <c r="B168" s="43"/>
      <c r="C168" s="286" t="s">
        <v>115</v>
      </c>
      <c r="D168" s="287" t="s">
        <v>1</v>
      </c>
      <c r="E168" s="288" t="s">
        <v>1</v>
      </c>
      <c r="F168" s="289">
        <v>1.8</v>
      </c>
      <c r="G168" s="37"/>
      <c r="H168" s="43"/>
    </row>
    <row r="169" s="2" customFormat="1" ht="16.8" customHeight="1">
      <c r="A169" s="37"/>
      <c r="B169" s="43"/>
      <c r="C169" s="290" t="s">
        <v>115</v>
      </c>
      <c r="D169" s="290" t="s">
        <v>367</v>
      </c>
      <c r="E169" s="16" t="s">
        <v>1</v>
      </c>
      <c r="F169" s="291">
        <v>1.8</v>
      </c>
      <c r="G169" s="37"/>
      <c r="H169" s="43"/>
    </row>
    <row r="170" s="2" customFormat="1" ht="16.8" customHeight="1">
      <c r="A170" s="37"/>
      <c r="B170" s="43"/>
      <c r="C170" s="292" t="s">
        <v>746</v>
      </c>
      <c r="D170" s="37"/>
      <c r="E170" s="37"/>
      <c r="F170" s="37"/>
      <c r="G170" s="37"/>
      <c r="H170" s="43"/>
    </row>
    <row r="171" s="2" customFormat="1" ht="16.8" customHeight="1">
      <c r="A171" s="37"/>
      <c r="B171" s="43"/>
      <c r="C171" s="290" t="s">
        <v>361</v>
      </c>
      <c r="D171" s="290" t="s">
        <v>362</v>
      </c>
      <c r="E171" s="16" t="s">
        <v>177</v>
      </c>
      <c r="F171" s="291">
        <v>465.55000000000001</v>
      </c>
      <c r="G171" s="37"/>
      <c r="H171" s="43"/>
    </row>
    <row r="172" s="2" customFormat="1" ht="16.8" customHeight="1">
      <c r="A172" s="37"/>
      <c r="B172" s="43"/>
      <c r="C172" s="290" t="s">
        <v>394</v>
      </c>
      <c r="D172" s="290" t="s">
        <v>395</v>
      </c>
      <c r="E172" s="16" t="s">
        <v>177</v>
      </c>
      <c r="F172" s="291">
        <v>446.55000000000001</v>
      </c>
      <c r="G172" s="37"/>
      <c r="H172" s="43"/>
    </row>
    <row r="173" s="2" customFormat="1" ht="16.8" customHeight="1">
      <c r="A173" s="37"/>
      <c r="B173" s="43"/>
      <c r="C173" s="290" t="s">
        <v>403</v>
      </c>
      <c r="D173" s="290" t="s">
        <v>404</v>
      </c>
      <c r="E173" s="16" t="s">
        <v>177</v>
      </c>
      <c r="F173" s="291">
        <v>347.30000000000001</v>
      </c>
      <c r="G173" s="37"/>
      <c r="H173" s="43"/>
    </row>
    <row r="174" s="2" customFormat="1" ht="16.8" customHeight="1">
      <c r="A174" s="37"/>
      <c r="B174" s="43"/>
      <c r="C174" s="290" t="s">
        <v>463</v>
      </c>
      <c r="D174" s="290" t="s">
        <v>464</v>
      </c>
      <c r="E174" s="16" t="s">
        <v>177</v>
      </c>
      <c r="F174" s="291">
        <v>342.5</v>
      </c>
      <c r="G174" s="37"/>
      <c r="H174" s="43"/>
    </row>
    <row r="175" s="2" customFormat="1" ht="16.8" customHeight="1">
      <c r="A175" s="37"/>
      <c r="B175" s="43"/>
      <c r="C175" s="290" t="s">
        <v>469</v>
      </c>
      <c r="D175" s="290" t="s">
        <v>470</v>
      </c>
      <c r="E175" s="16" t="s">
        <v>177</v>
      </c>
      <c r="F175" s="291">
        <v>1.8360000000000001</v>
      </c>
      <c r="G175" s="37"/>
      <c r="H175" s="43"/>
    </row>
    <row r="176" s="2" customFormat="1" ht="16.8" customHeight="1">
      <c r="A176" s="37"/>
      <c r="B176" s="43"/>
      <c r="C176" s="286" t="s">
        <v>117</v>
      </c>
      <c r="D176" s="287" t="s">
        <v>1</v>
      </c>
      <c r="E176" s="288" t="s">
        <v>1</v>
      </c>
      <c r="F176" s="289">
        <v>340.69999999999999</v>
      </c>
      <c r="G176" s="37"/>
      <c r="H176" s="43"/>
    </row>
    <row r="177" s="2" customFormat="1" ht="16.8" customHeight="1">
      <c r="A177" s="37"/>
      <c r="B177" s="43"/>
      <c r="C177" s="290" t="s">
        <v>117</v>
      </c>
      <c r="D177" s="290" t="s">
        <v>368</v>
      </c>
      <c r="E177" s="16" t="s">
        <v>1</v>
      </c>
      <c r="F177" s="291">
        <v>340.69999999999999</v>
      </c>
      <c r="G177" s="37"/>
      <c r="H177" s="43"/>
    </row>
    <row r="178" s="2" customFormat="1" ht="16.8" customHeight="1">
      <c r="A178" s="37"/>
      <c r="B178" s="43"/>
      <c r="C178" s="292" t="s">
        <v>746</v>
      </c>
      <c r="D178" s="37"/>
      <c r="E178" s="37"/>
      <c r="F178" s="37"/>
      <c r="G178" s="37"/>
      <c r="H178" s="43"/>
    </row>
    <row r="179" s="2" customFormat="1" ht="16.8" customHeight="1">
      <c r="A179" s="37"/>
      <c r="B179" s="43"/>
      <c r="C179" s="290" t="s">
        <v>361</v>
      </c>
      <c r="D179" s="290" t="s">
        <v>362</v>
      </c>
      <c r="E179" s="16" t="s">
        <v>177</v>
      </c>
      <c r="F179" s="291">
        <v>465.55000000000001</v>
      </c>
      <c r="G179" s="37"/>
      <c r="H179" s="43"/>
    </row>
    <row r="180" s="2" customFormat="1" ht="16.8" customHeight="1">
      <c r="A180" s="37"/>
      <c r="B180" s="43"/>
      <c r="C180" s="290" t="s">
        <v>394</v>
      </c>
      <c r="D180" s="290" t="s">
        <v>395</v>
      </c>
      <c r="E180" s="16" t="s">
        <v>177</v>
      </c>
      <c r="F180" s="291">
        <v>446.55000000000001</v>
      </c>
      <c r="G180" s="37"/>
      <c r="H180" s="43"/>
    </row>
    <row r="181" s="2" customFormat="1" ht="16.8" customHeight="1">
      <c r="A181" s="37"/>
      <c r="B181" s="43"/>
      <c r="C181" s="290" t="s">
        <v>403</v>
      </c>
      <c r="D181" s="290" t="s">
        <v>404</v>
      </c>
      <c r="E181" s="16" t="s">
        <v>177</v>
      </c>
      <c r="F181" s="291">
        <v>347.30000000000001</v>
      </c>
      <c r="G181" s="37"/>
      <c r="H181" s="43"/>
    </row>
    <row r="182" s="2" customFormat="1" ht="16.8" customHeight="1">
      <c r="A182" s="37"/>
      <c r="B182" s="43"/>
      <c r="C182" s="290" t="s">
        <v>463</v>
      </c>
      <c r="D182" s="290" t="s">
        <v>464</v>
      </c>
      <c r="E182" s="16" t="s">
        <v>177</v>
      </c>
      <c r="F182" s="291">
        <v>342.5</v>
      </c>
      <c r="G182" s="37"/>
      <c r="H182" s="43"/>
    </row>
    <row r="183" s="2" customFormat="1" ht="16.8" customHeight="1">
      <c r="A183" s="37"/>
      <c r="B183" s="43"/>
      <c r="C183" s="290" t="s">
        <v>481</v>
      </c>
      <c r="D183" s="290" t="s">
        <v>482</v>
      </c>
      <c r="E183" s="16" t="s">
        <v>177</v>
      </c>
      <c r="F183" s="291">
        <v>346.36700000000002</v>
      </c>
      <c r="G183" s="37"/>
      <c r="H183" s="43"/>
    </row>
    <row r="184" s="2" customFormat="1" ht="16.8" customHeight="1">
      <c r="A184" s="37"/>
      <c r="B184" s="43"/>
      <c r="C184" s="286" t="s">
        <v>126</v>
      </c>
      <c r="D184" s="287" t="s">
        <v>1</v>
      </c>
      <c r="E184" s="288" t="s">
        <v>1</v>
      </c>
      <c r="F184" s="289">
        <v>240.39699999999999</v>
      </c>
      <c r="G184" s="37"/>
      <c r="H184" s="43"/>
    </row>
    <row r="185" s="2" customFormat="1" ht="16.8" customHeight="1">
      <c r="A185" s="37"/>
      <c r="B185" s="43"/>
      <c r="C185" s="290" t="s">
        <v>126</v>
      </c>
      <c r="D185" s="290" t="s">
        <v>270</v>
      </c>
      <c r="E185" s="16" t="s">
        <v>1</v>
      </c>
      <c r="F185" s="291">
        <v>240.39699999999999</v>
      </c>
      <c r="G185" s="37"/>
      <c r="H185" s="43"/>
    </row>
    <row r="186" s="2" customFormat="1" ht="16.8" customHeight="1">
      <c r="A186" s="37"/>
      <c r="B186" s="43"/>
      <c r="C186" s="292" t="s">
        <v>746</v>
      </c>
      <c r="D186" s="37"/>
      <c r="E186" s="37"/>
      <c r="F186" s="37"/>
      <c r="G186" s="37"/>
      <c r="H186" s="43"/>
    </row>
    <row r="187" s="2" customFormat="1" ht="16.8" customHeight="1">
      <c r="A187" s="37"/>
      <c r="B187" s="43"/>
      <c r="C187" s="290" t="s">
        <v>262</v>
      </c>
      <c r="D187" s="290" t="s">
        <v>263</v>
      </c>
      <c r="E187" s="16" t="s">
        <v>235</v>
      </c>
      <c r="F187" s="291">
        <v>240.39699999999999</v>
      </c>
      <c r="G187" s="37"/>
      <c r="H187" s="43"/>
    </row>
    <row r="188" s="2" customFormat="1" ht="16.8" customHeight="1">
      <c r="A188" s="37"/>
      <c r="B188" s="43"/>
      <c r="C188" s="290" t="s">
        <v>293</v>
      </c>
      <c r="D188" s="290" t="s">
        <v>294</v>
      </c>
      <c r="E188" s="16" t="s">
        <v>295</v>
      </c>
      <c r="F188" s="291">
        <v>408.67500000000001</v>
      </c>
      <c r="G188" s="37"/>
      <c r="H188" s="43"/>
    </row>
    <row r="189" s="2" customFormat="1" ht="7.44" customHeight="1">
      <c r="A189" s="37"/>
      <c r="B189" s="170"/>
      <c r="C189" s="171"/>
      <c r="D189" s="171"/>
      <c r="E189" s="171"/>
      <c r="F189" s="171"/>
      <c r="G189" s="171"/>
      <c r="H189" s="43"/>
    </row>
    <row r="190" s="2" customFormat="1">
      <c r="A190" s="37"/>
      <c r="B190" s="37"/>
      <c r="C190" s="37"/>
      <c r="D190" s="37"/>
      <c r="E190" s="37"/>
      <c r="F190" s="37"/>
      <c r="G190" s="37"/>
      <c r="H190" s="37"/>
    </row>
  </sheetData>
  <sheetProtection sheet="1" formatColumns="0" formatRows="0" objects="1" scenarios="1" spinCount="100000" saltValue="DK4xPfdX3RJiH9zmQiA9DUqwFIS5mooRNMgI2NYt+/aFj6B0upaGkZgEsFn6nDAv/EV32G0okT0yvW7R+c8Pmw==" hashValue="ADaU5l2tdMbcXX8WhaVaFjfwoxopzhQPN8W1BMQ1xodnZwDZ0OM2vpYkVCIxmIObiFXkD2c/oKKnCdgFJpxBwA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KUNCIK\jkunc</dc:creator>
  <cp:lastModifiedBy>KUNCIK\jkunc</cp:lastModifiedBy>
  <dcterms:created xsi:type="dcterms:W3CDTF">2026-01-30T08:44:02Z</dcterms:created>
  <dcterms:modified xsi:type="dcterms:W3CDTF">2026-01-30T08:44:06Z</dcterms:modified>
</cp:coreProperties>
</file>